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390" tabRatio="336"/>
  </bookViews>
  <sheets>
    <sheet name="реестр ЛОУ 2026   " sheetId="10" r:id="rId1"/>
  </sheets>
  <definedNames>
    <definedName name="_xlnm.Print_Area" localSheetId="0">'реестр ЛОУ 2026   '!$A$1:$Y$112</definedName>
  </definedNames>
  <calcPr calcId="144525"/>
</workbook>
</file>

<file path=xl/calcChain.xml><?xml version="1.0" encoding="utf-8"?>
<calcChain xmlns="http://schemas.openxmlformats.org/spreadsheetml/2006/main">
  <c r="U53" i="10" l="1"/>
  <c r="K52" i="10" l="1"/>
  <c r="J52" i="10"/>
  <c r="I52" i="10"/>
  <c r="H52" i="10"/>
  <c r="G52" i="10"/>
  <c r="J43" i="10"/>
  <c r="I43" i="10"/>
  <c r="H43" i="10"/>
  <c r="G43" i="10"/>
  <c r="K24" i="10" l="1"/>
  <c r="J24" i="10"/>
  <c r="I24" i="10"/>
  <c r="H24" i="10"/>
  <c r="G24" i="10"/>
  <c r="R89" i="10" l="1"/>
  <c r="K16" i="10"/>
  <c r="J16" i="10"/>
  <c r="I16" i="10"/>
  <c r="H16" i="10"/>
  <c r="G16" i="10"/>
  <c r="F16" i="10" s="1"/>
  <c r="T89" i="10" l="1"/>
  <c r="K79" i="10" l="1"/>
  <c r="J79" i="10"/>
  <c r="I79" i="10"/>
  <c r="H79" i="10"/>
  <c r="G79" i="10"/>
  <c r="F79" i="10" s="1"/>
  <c r="K72" i="10"/>
  <c r="J72" i="10"/>
  <c r="I72" i="10"/>
  <c r="H72" i="10"/>
  <c r="G72" i="10"/>
  <c r="K88" i="10" l="1"/>
  <c r="J88" i="10"/>
  <c r="I88" i="10"/>
  <c r="H88" i="10"/>
  <c r="G88" i="10"/>
  <c r="K43" i="10" l="1"/>
  <c r="K64" i="10"/>
  <c r="J64" i="10"/>
  <c r="I64" i="10"/>
  <c r="H64" i="10"/>
  <c r="G64" i="10"/>
  <c r="F64" i="10" s="1"/>
  <c r="K59" i="10"/>
  <c r="J59" i="10"/>
  <c r="I59" i="10"/>
  <c r="H59" i="10"/>
  <c r="G59" i="10"/>
  <c r="K39" i="10"/>
  <c r="J39" i="10"/>
  <c r="I39" i="10"/>
  <c r="H39" i="10"/>
  <c r="G39" i="10"/>
  <c r="F39" i="10" s="1"/>
  <c r="K34" i="10"/>
  <c r="J34" i="10"/>
  <c r="I34" i="10"/>
  <c r="H34" i="10"/>
  <c r="G34" i="10"/>
  <c r="K30" i="10"/>
  <c r="J30" i="10"/>
  <c r="I30" i="10"/>
  <c r="H30" i="10"/>
  <c r="G30" i="10"/>
  <c r="K14" i="10"/>
  <c r="J14" i="10"/>
  <c r="I14" i="10"/>
  <c r="H14" i="10"/>
  <c r="G14" i="10"/>
  <c r="K9" i="10"/>
  <c r="J9" i="10"/>
  <c r="I9" i="10"/>
  <c r="H9" i="10"/>
  <c r="G9" i="10"/>
  <c r="F30" i="10" l="1"/>
  <c r="F89" i="10" s="1"/>
  <c r="F9" i="10"/>
  <c r="I89" i="10"/>
  <c r="J89" i="10"/>
  <c r="K89" i="10"/>
  <c r="G89" i="10"/>
  <c r="H89" i="10"/>
</calcChain>
</file>

<file path=xl/sharedStrings.xml><?xml version="1.0" encoding="utf-8"?>
<sst xmlns="http://schemas.openxmlformats.org/spreadsheetml/2006/main" count="516" uniqueCount="343">
  <si>
    <t>Место расположения</t>
  </si>
  <si>
    <t>Число детей, запланированных к отдыху по сменам</t>
  </si>
  <si>
    <t>Дата заезда</t>
  </si>
  <si>
    <t>1 смена</t>
  </si>
  <si>
    <t>2 смена</t>
  </si>
  <si>
    <t>3 смена</t>
  </si>
  <si>
    <t>4 смена</t>
  </si>
  <si>
    <t>№ п/п</t>
  </si>
  <si>
    <t>Отдел на терри-тории которого находится учреждение</t>
  </si>
  <si>
    <t>Коли-чество смен</t>
  </si>
  <si>
    <t>Тип учреждения</t>
  </si>
  <si>
    <t>Наименование учреждения, на базе которого организован отдых детей (указать ИНН)</t>
  </si>
  <si>
    <t>5 смена</t>
  </si>
  <si>
    <t>загородное стационарное сезонное (летнее)</t>
  </si>
  <si>
    <t>Детский оздоровительный лагерь (ДОЛ) "Тверца" Дирекции социальной сферы Октябрьской  жележной дороги - филиал ОАО "РЖД"ИНН 7708503727ОГРН 1037739877295</t>
  </si>
  <si>
    <t>Детский оздоровительный центр (ДОЦ)"Старая Руза" Дирекции социальной сферы Московской  жележной дороги - филиал ОАО "РЖД"ИНН 7708503727ОГРН 1037739877295</t>
  </si>
  <si>
    <t>Детский оздоровительный лагерь (ДОЛ) «Магистраль» Дирекции социальной сферы Московской железной дороги – филиала ОАО «РЖД»ИНН 7708503727ОГРН 1037739877295</t>
  </si>
  <si>
    <t>загородное стационарное сезонное(летнее)</t>
  </si>
  <si>
    <t>Детский оздоровительный лагерь (ДОЛ) «Синезерки» Дирекции социальной сферы Московской железной дороги – филиала ОАО «РЖД»ИНН 7708503727ОГРН 1037739877295</t>
  </si>
  <si>
    <t>Детский оздоровительный лагерь (ДОЛ) "Факел" Дирекции социальной сферы Московской  жележной дороги - филиал ОАО "РЖД"ИНН 7708503727ОГРН 1037739877295</t>
  </si>
  <si>
    <t>Западно-Сибирский территориальный отдел Управления Роспотребнадзора по железнодорожному транспорту</t>
  </si>
  <si>
    <t>Центр социальной поддержки молодежи и юношества им. К. С. Заслонова Дирекции социальной сферы – структурного подразделения  Западно-Сибирской железной дороги - филиала ОАО «РЖД»</t>
  </si>
  <si>
    <t>Детский оздоровительный лагерь "Лазурный" структурное подразделение санатория-профилактория "Восток" -СП Дирекция социальной сферы-СП Зап-Сиб ж.д.-филиал ОАО "РЖД"</t>
  </si>
  <si>
    <t>633000 Новосибирская область, г. Бердск, территория санатория «Бердский», д. 35.</t>
  </si>
  <si>
    <t xml:space="preserve">Детский оздоровительный лагерь им. Гайдара структурное подразделение санатория-профилактория "ЖЕЛЕЗНОДОРОЖНИК" на ст. Омск - структурного подразделения Дирекция социальной сферы-структурного подразделения Западно-Сибирской железной дороги - филиала ОАО «РЖД» </t>
  </si>
  <si>
    <t xml:space="preserve">644039 г. Омск, пос. Карьер                          </t>
  </si>
  <si>
    <t xml:space="preserve">Детский оздоровительный лагерь "Юный железнодорожник" структурное подразделение санатория-профилактория "ЖЕЛЕЗНОДОРОЖНИК"  на ст. Тайга-СП структурного подразделения Дирекция социальной сферы-структурного подразделения Западно-Сибирской железной дороги - филиала ОАО «РЖД» </t>
  </si>
  <si>
    <t xml:space="preserve">652320 Кемеровская область, Топкинский район, с. Подонино                           </t>
  </si>
  <si>
    <t xml:space="preserve">Детский оздоровительный лагерь на базе Санатория-профилактория «Магистраль»  структурное  подразделение Дирекции социальной сферы подразделения Западно- Сибирской ж. д. – филиала ОАО «РЖД» </t>
  </si>
  <si>
    <t xml:space="preserve">652600 Кемеровская  область, Гурьевский р-он, 57 квартал Гурьевского лесхоза       </t>
  </si>
  <si>
    <t xml:space="preserve">Детский оздоровительный лагерь им. Гагарина структурное подразделение санатория-профилактория "Алтай" - структурного подразделения Дирекция социальной сферы-структурного подразделения Западно-Сибирской железной дороги - филиала ОАО «РЖД» </t>
  </si>
  <si>
    <t xml:space="preserve">658080 Алтайский край, г. Барнаул,  п. Власиха                                          </t>
  </si>
  <si>
    <t>Московский территориальный отдел</t>
  </si>
  <si>
    <t>Дальневосточный территориальный отдел</t>
  </si>
  <si>
    <t>Красноярский край Минусинский район Восточное побережье озера «Малое Кызыкульское»</t>
  </si>
  <si>
    <t>Красноярский край, Боготольский район, с. Красный завод</t>
  </si>
  <si>
    <t>палаточный лагерь</t>
  </si>
  <si>
    <t>Детского оздоровительного лагеря «Восток» Дирекции социальной сферы Красноярской железной дороги – филиала ОАО «РЖД», ОГРН 1037739877295, ИНН 7708503727</t>
  </si>
  <si>
    <t>Оздоровительного центра Салют» Дирекции социальной сферы Красноярской железной дороги – филиала ОАО «РЖД», ОГРН 1037739877295, ИНН 7708503727</t>
  </si>
  <si>
    <t>Оздоровительного центра «Дружба» Дирекции социальной сферы Красноярской железной дороги – филиала ОАО «РЖД», ОГРН 1037739877295, ИНН 7708503727</t>
  </si>
  <si>
    <t>Палаточный лагерь «Дружба» Дирекции социальной сферы Красноярской железной дороги – филиала ОАО «РЖД», ОГРН 1037739877295, ИНН 7708503727</t>
  </si>
  <si>
    <t>Красноярский территориальный отдел</t>
  </si>
  <si>
    <t>ДКОЦСТ "Услада"  (7708503727)</t>
  </si>
  <si>
    <t>445250, Самарская область, Сызранский район, городское поселение Междуреченск, ДОК «Услада», Территория.</t>
  </si>
  <si>
    <t>461774, Оренбургская область, Абдулинский городской округ,                        с. Покровка, территория детского оздоровительного лагеря «Орленок»</t>
  </si>
  <si>
    <t>452154, Республика Башкортостан, Чишминский муниципальный район, сельское поселение Алкинский сельсовет, д. Ключарево, территория Детский оздоровительный комплекс Юрия Гагарина</t>
  </si>
  <si>
    <t>453167, Республика Башкортостан, Стерлитамакский муниципальный район, Сельское поселение Наумовский сельсовет, территория Детский оздоровительный комплекс имени Константина Заслонова</t>
  </si>
  <si>
    <t>Куйбышевский территориальный отдел</t>
  </si>
  <si>
    <t>Северный территориальный отдел</t>
  </si>
  <si>
    <t>Загородные ЛОУ, в т.ч. санаторно-оздоровительные</t>
  </si>
  <si>
    <t>Лечебно-оздоровительный комплекс "Сахареж" - структурное подразделение Дирекции
социальной сферы - структурного подразделения Северной железной дороги - филиала
ОАО "РЖД"</t>
  </si>
  <si>
    <t>152290, Ярославская область, Некрасовский район, ст. Сахареж, ИНН 7708503727</t>
  </si>
  <si>
    <t>412616, Саратовская обл., м.р-н Базарно-Карабулакский,          г.п. Свободинское, с. Лесная Нееловка, тер. Лагерь имени Лизы Чайкиной</t>
  </si>
  <si>
    <t>412436, Саратовская обл., м.р-н Аткарский,с.п. барановское,п. Сазоново, тер. ДОЛ имени Зои Космодемьянской</t>
  </si>
  <si>
    <t>416458, Астраханская обл., м.р-н приволжский, с.п. Бирюковский сельсовет, с. Бирюковка,ул. Лесная, д.1а</t>
  </si>
  <si>
    <t>Приволжский территориальный отдел</t>
  </si>
  <si>
    <t>ДОЛ "Сосновый бор", ИНН  7708503727 (дирекция социальной сферы ОАО "РЖД"</t>
  </si>
  <si>
    <t>Владимирская область, Меленковский район, ст. Амосова</t>
  </si>
  <si>
    <t xml:space="preserve">лагерь с дневный пребыванием </t>
  </si>
  <si>
    <t>ДОЛ "Яльчик", ИНН  7708503727 (Дирекция социальной сферы ОАО "РЖД"</t>
  </si>
  <si>
    <t>ДОЛ "Алые паруса" на базе санатория "Сосновый бор" АО "РЖД-ЗДОРОВЬЕ",  ИНН  7703715816</t>
  </si>
  <si>
    <t>Кировская область, Оричевский район, п/о Нижнеивкино, п. Сосновый бор</t>
  </si>
  <si>
    <t>Горьковский территориальный отдел</t>
  </si>
  <si>
    <t>ДОЛ "Зеленый огонек" Дирекции социальной сферы Юго-Восточной железной дороги – филиала ОАО "РЖД" (ИНН 7708503727)</t>
  </si>
  <si>
    <t>394011, Воронежская обл., г. Воронеж, п. Сомово,  ул. Дубовая, 46</t>
  </si>
  <si>
    <t>ДОЛ "Иловайский"  Дирекции социальной сферы Юго-Восточной железной дороги филиала ОАО "РЖД" (ИНН 7708503727)</t>
  </si>
  <si>
    <t>393742, Тамбовская обл, Мичуринский р-он  д. Жидиловка</t>
  </si>
  <si>
    <t>Детский оздоровительный лагерь "Костер" Ртищевского территориального центра Дирекции социальной сферы Юго-Восточной ж.д.филиала ОАО "РЖД" (ИНН 7708503727)</t>
  </si>
  <si>
    <t>397766 Тамбовская область, Мичуринский район, с. Ново- Тарбеево</t>
  </si>
  <si>
    <t>397960, Воронежская область, Лискинский район, с. Средний Икорец</t>
  </si>
  <si>
    <t>Юго-Восточный территориальный отдел</t>
  </si>
  <si>
    <t>Забайкальский край, Читинский район,. пгт. Атамановка.</t>
  </si>
  <si>
    <t>Забайкальский территориальный отдел</t>
  </si>
  <si>
    <t>442940 Пензенская область, Бековский район,р.п.г.т.Беково, ул. Затонная, 1.</t>
  </si>
  <si>
    <t xml:space="preserve">Лагерь с дневным пребыванием </t>
  </si>
  <si>
    <t>Детский оздоровительный лагерь с дневным пребыванием детей, на базе Частного общеобразовательного учреждения РЖД Лицеи № 3, ИНН: 6659107370</t>
  </si>
  <si>
    <t>620050, Свердловская обл., г Екатеринбург, ул. Техническая, 99.</t>
  </si>
  <si>
    <t>Детский оздоровительный лагерь на базе санатория-профилактория Талица Дирекции социальной сферы Свердловской железной дороги-филиала ОАО «РЖД», ИНН: 7708503727</t>
  </si>
  <si>
    <t>623640, Свердловская обл., г. Талица, п. Маян, ул. Заозерная, 76</t>
  </si>
  <si>
    <t>Свердловский территориальный отдел</t>
  </si>
  <si>
    <t>загородное  стационарное сезонное (летнее)</t>
  </si>
  <si>
    <t>Детское оздоровительное учреждение-детский оздоровительный лагерь (ДОЛ) "Экспресс" п. Солоники Дирекции социальной сферы Северо-Кавказской  жележной дороги - филиал ОАО "РЖД" (ИНН 7708503727)</t>
  </si>
  <si>
    <t>Детский оздоровительный лагерь  "Зеленый огонек" Дирекции социальной сферы структурного подразделения СКжд филиала ОАО "РЖД" -филиал ОАО "РЖД" (ИНН 7708503727)</t>
  </si>
  <si>
    <t>352814, Краснодарский край, Туапсинский район, пос.Дедеркой</t>
  </si>
  <si>
    <t>Детское оздоровительное учреждение-детский оздоровительный лагерь (ДОЛ) "Бештау" Дирекции социальной сферы Северо-Кавказской  жележной дороги - филиал ОАО "РЖД" (ИНН 7708503727)</t>
  </si>
  <si>
    <t>357418, Ставропольский край, г.Железноводск, ст.Бештау, ул.Глинки, 1</t>
  </si>
  <si>
    <t>Детское оздоровительное учреждение-детский оздоровительный лагерь (ДОЛ) "Локомотив" Дирекции социальной сферы Северо-Кавказской  жележной дороги - филиал ОАО "РЖД" (ИНН 7708503727)</t>
  </si>
  <si>
    <t>ДО ФОЦ "Мин-Воды" филиал ОАО "РЖД" (ИНН 7708503727)</t>
  </si>
  <si>
    <t>Северо-Кавсказский территориальный отдел</t>
  </si>
  <si>
    <t xml:space="preserve">Детский оздоровительный лагерь «Огоньки» Дирекции социальной сферы ВСЖД – филиал ОАО «РЖД» </t>
  </si>
  <si>
    <t xml:space="preserve">Детский оздоровительный лагерь «Сибиряк» Дирекции социальной сферы ВСЖД – филиал ОАО «РЖД» </t>
  </si>
  <si>
    <t>Лагерь с дневным пребыванием детей на базе Частного общеобразовательного учреждения "РЖД лицей №14"</t>
  </si>
  <si>
    <t xml:space="preserve">Детский оздоровительный  лагерь на базе Санатория-профилактория "Иркутский" Дирекция социальной сферы ВСЖД – филиал ОАО «РЖД» </t>
  </si>
  <si>
    <t xml:space="preserve">Детский оздоровительный  лагерь на базе Санатория-профилактория "Солнечный" Дирекция социальной сферы ВСЖД – филиал ОАО «РЖД» </t>
  </si>
  <si>
    <t>Детский оздоровительный  лагерь  на базе Санатория - профилактория «Подлеморье» Дирекции социальной сферы ВСЖД - филиала ОАО «РЖД»</t>
  </si>
  <si>
    <t>Восточно-Сибирский территориальный отдел</t>
  </si>
  <si>
    <t>ЛОУ на базе санатория-профилактория</t>
  </si>
  <si>
    <t>462408, Оренбургская область, г. Орск, ул. Огородная, д. 28</t>
  </si>
  <si>
    <t>641404,  Курганская область, Притобольный муниципальный район, сельское поселение Нагорский сельсовет, с. Нагорское, ул.Лесная</t>
  </si>
  <si>
    <t>456300, Челябинская обл., г. Миасс, озеро Большой Еланчик</t>
  </si>
  <si>
    <t>Челябинская область, Златоустовский городской округ, пионерский лагерь Солнечный территория</t>
  </si>
  <si>
    <t>Челябинская обл.,  г. Челябинск, ул. Крупской, д. 21</t>
  </si>
  <si>
    <t>Челябинская обл.,  г. Челябинск, ул. Гончаренко, д. 90</t>
  </si>
  <si>
    <t>Санаторий - профилакторий ст. Орск Дирекции социальной сферы Южно-Уральской железной дороги – филиала открытого акционерного общества «Российские железные дороги» ИНН 7708503727</t>
  </si>
  <si>
    <t>Южно-Уральский территориальный отдел</t>
  </si>
  <si>
    <t>Детский оздоровительный лагерь им. К.Заслонова ст. Вяземская Дирекции социальной сферы Дальневосточной железной дороги - филиал ОАО «Российские железные дороги»(ЛОУ)</t>
  </si>
  <si>
    <t>Хабаровский край, р-н Вяземский, г Вяземский, ул Шоссейная, 1б</t>
  </si>
  <si>
    <t>Детский оздоровительный лагерь на базе санатория профилактория "Надежда" Дирекции социальной сферы Дальневосточной железной дороги - филиал ОАО «Российские железные дороги»(ЛОУ)</t>
  </si>
  <si>
    <t>Амурская обл, г Тында, ул Ноябрьская, 1</t>
  </si>
  <si>
    <t>Детский оздоровительный лагерь им. К.Заслонова ст. Комсомольск Дирекции социальной сферы Дальневосточной железной дороги - филиал ОАО «Российские железные дороги»(ЛОУ)</t>
  </si>
  <si>
    <t xml:space="preserve">Хабаровский край, город Комсомольск-на-Амуре, </t>
  </si>
  <si>
    <t>Детский санаторно-оздоровительный лагерь им. М. Горького ст. Ружино Дирекции социальной сферы Дальневосточной железной дороги - филиал ОАО «Российские железные дороги»(ЛОУ)</t>
  </si>
  <si>
    <t>Приморский край, Приморский край, г Лесозаводск, ул Милицейская, 33</t>
  </si>
  <si>
    <t>Детский оздоровительный лагерь "Наречное" Дирекции социальной сферы Дальневосточной железной дороги - филиал ОАО «Российские железные дороги»(ЛОУ)</t>
  </si>
  <si>
    <t>Приморский край, Приморский край, г Партизанск, ул Курильская, 27</t>
  </si>
  <si>
    <t>всего</t>
  </si>
  <si>
    <t>Южно-Уральский территориальный отдел Управления Роспотребнадзора по железнодорожному транспорту</t>
  </si>
  <si>
    <t>ДОЛ "Дубки" Дирекции социальной сферы Южно-Уральской железной дороги филиала открытого акционерного общества «Российские железные дороги» (ЛОУ)</t>
  </si>
  <si>
    <t>Реестр организаций отдыха и оздоровления детей, планируемых к открытию в 2025 г. по сети железных дорог</t>
  </si>
  <si>
    <t>Еврейская автономная область, г.Облучье, ул.Пашковское шоссе, д.3</t>
  </si>
  <si>
    <t>Приморский край, г.Уссурийск, ул.Садовая, д.8</t>
  </si>
  <si>
    <t>Хабаровский край, г.Комсомольск-на-Амуре, пр.Ленина,д.58 к.3</t>
  </si>
  <si>
    <t>Республика Бурятия, г.Улан-Удэ, улица Лизы Чайкиной, здание 37</t>
  </si>
  <si>
    <t>Республика Бурятия, г. Северобайкальск, пр-кт 60 лет СССР, 21</t>
  </si>
  <si>
    <t>Иркутская область, м.р-н Шелеховский, с.п. Большелугское, тер. Детский оздоровительный лагерь Огоньки, зд. 8</t>
  </si>
  <si>
    <t xml:space="preserve">Республика Бурятия, муниципальный район Селенгинский, сельское поселение
Жаргаланта, территория Детский оздоровительный лагерь Сибиряк, здание 1
</t>
  </si>
  <si>
    <t>лагерь труда и отдыха</t>
  </si>
  <si>
    <t>ЛТО с круглосуточным пребыванием детей «Байкальская физико-математическая школа» на базе Частного образовательного учреждения «РЖД лицей №11»</t>
  </si>
  <si>
    <t>665904, Иркутская область, Слюдянский район, г. Слюдянка, ул. Советская, 21</t>
  </si>
  <si>
    <t>01.06-21.06</t>
  </si>
  <si>
    <t>24.06-14.07</t>
  </si>
  <si>
    <t>17.07-06.08</t>
  </si>
  <si>
    <t>09.08-29.08</t>
  </si>
  <si>
    <t>16.06-06.07</t>
  </si>
  <si>
    <t>02.08-22.08</t>
  </si>
  <si>
    <t>Детский оздоровительный лагерь  "Ракета"  Дирекции социальной сферы Юго-Восточной железной дороги филиала ОАО "РЖД"  (ИНН 7708503727)</t>
  </si>
  <si>
    <t>Детский оздоровительный лагерь  "Парус" АО "Мичуринский локомотиворемонтный завод "Милорем" (ИНН 6827002990)</t>
  </si>
  <si>
    <t xml:space="preserve">Детский оздоровительный лагерь  им. Лизы Чайкиной  </t>
  </si>
  <si>
    <t>Детский оздоровительный лагерь  «Юный железнодорожник»</t>
  </si>
  <si>
    <t>Детский оздоровительный лагерь им. Зои Космодемьянской</t>
  </si>
  <si>
    <t>Детский оздоровительный лагерь   «Орленок»   (7708503727)</t>
  </si>
  <si>
    <t>Детский оздоровительный лагерь  им. К.Заслонова   (7708503727)</t>
  </si>
  <si>
    <t>Детский оздоровительный лагерь им. Ю.Гагарина   (7708503727)</t>
  </si>
  <si>
    <t>Детский оздоровительный лагерь  «Солнечный» Дирекции социальной сферы Южно-Уральской железной дороги - филиала ОАО "РЖД"</t>
  </si>
  <si>
    <t>Детский оздоровительный лагерь им. П.Морозова ДСС ЮУж д – филиала ОАО «РЖД» ИНН 7708503727</t>
  </si>
  <si>
    <t>Детский оздоровительный лагерь на базе Частного общеобразовательного учреждения "РЖД лицей №21"</t>
  </si>
  <si>
    <t>Летнее оздоровительное учреждение на базе Детской железной дороги - филиала ОАО "РЖД" "Юный железнодорожник", ИНН  7708503727</t>
  </si>
  <si>
    <t>Летнее оздоровительное учреждение с дневным пребыванием Частного общеобразовательного учреждения «Начальная школа - Детский сад  №  34» Открытого акционерного общества «Российские железные дороги»</t>
  </si>
  <si>
    <t>Летнее оздоровительное учреждение с дневным пребыванием Частного общеобразовательного учреждения «РЖД лицей №4»</t>
  </si>
  <si>
    <t>Детский оздоровительный комплекс «Аленушка», Дирекции социальной сферы Южно-Уральской железной дороги - филиала ОАО "РЖД"</t>
  </si>
  <si>
    <t>Летнее оздоровительное учреждение с дневным пребыванием на базе ЧОУ "РЖД ЛИЦЕЙ 17"  ИНН 2826064323</t>
  </si>
  <si>
    <t>Летнее оздоровительное учреждение "Серебряный бор" ДСС Заб.ж.д. - филиала ОАО "РЖД"ИНН 7708503727</t>
  </si>
  <si>
    <t>Летнее оздоровительное учреждение  "им.П.Морозова" ДСС Заб.ж.д. - филиала ОАО "РЖД"  ИНН 7708503727</t>
  </si>
  <si>
    <t>Летнее оздоровительное учреждение "им М.Фрунзе" ДСС Заб.ж.д. - филиала ОАО "РЖД"   ИНН 7708503727</t>
  </si>
  <si>
    <t>Летнее оздоровительное учреждение "Звездный" ДСС Забж.д. - филиала ОАО "РЖД"  ИНН 7708503727</t>
  </si>
  <si>
    <t>Летнее оздоровительное учреждение "Сосновый бор" ДСС Заб.ж.д. филиала ОАО "РЖД" ИНН 7708503727</t>
  </si>
  <si>
    <t>Детский оздоровительный лагерь на базе Частного общеобразовательного учреждения "РЖД лицей № 19"</t>
  </si>
  <si>
    <t>Детский оздоровительный лагерь на базе Частного общеобразовательного учреждения "РЖД лицей № 20"</t>
  </si>
  <si>
    <t>Лагерь с дневным пребыванием детей обучающихся в ЧОУ «РЖД Прогимназия № 20»  в каникулярное время.</t>
  </si>
  <si>
    <t>354233, Краснодарский край, г.Сочи, Лазаревский район, пос.Солоники, ул.Социалистическая, 14</t>
  </si>
  <si>
    <t>353480, Краснодарский край, г. Геленджик, с. Кабардинка, ул. Революционная, 77</t>
  </si>
  <si>
    <t>загородное  стационарное сезонное (летнее, пляж)</t>
  </si>
  <si>
    <t>загородное  стационарное сезонное (летнее, бассейн)</t>
  </si>
  <si>
    <t>346880, Ростовская область, г. Батайск, Северный массив, д. 3 "а"</t>
  </si>
  <si>
    <t>Ставропольский край, г.Минеральные Воды, ул.Пятигорская 25/ул. Бибика 14</t>
  </si>
  <si>
    <t>загородное стационарное сезонное (летнее, бассейн)</t>
  </si>
  <si>
    <t>загородное стационарное сезонное (летнее, пляж)</t>
  </si>
  <si>
    <t>загородное стационарное сезонное(летнее, пляж)</t>
  </si>
  <si>
    <t>загородные(летнее, бассейн)</t>
  </si>
  <si>
    <t>загородный стационарный (летнее, бассейн)</t>
  </si>
  <si>
    <t>загородное стационарное сезонное (летнее, бассейн, пляж)</t>
  </si>
  <si>
    <t>Загородное ЛОУ с круглогодичным режимом работы (бассейн)</t>
  </si>
  <si>
    <t>загородное стационарное сезонное  (летнее, бассейн)</t>
  </si>
  <si>
    <t>загородный стационарный (летнее, бассейн, пляж)</t>
  </si>
  <si>
    <t>санаторий-профилакторий(летнее, бассейн)</t>
  </si>
  <si>
    <t>Санаторий, принимающий на летний отдых детей(бассейн)</t>
  </si>
  <si>
    <t xml:space="preserve">Смоленская область, г.о. город Смоленск, г Смоленск, п Красный Бор </t>
  </si>
  <si>
    <t>Московская область, г.о. Рузский, п Старая Руза, тер. детского оздоровительного центра Старая Руза</t>
  </si>
  <si>
    <t xml:space="preserve">Тверская область., Калининский район, п/о Кулицкая, ст.Тверца </t>
  </si>
  <si>
    <t>Калужская область, м.р-н Малоярославецкий, с.п. село Коллонтай, д Меличкино, тер. ДОЛ Магистраль, зд.1</t>
  </si>
  <si>
    <t>Брянская область, м.р-н Навлинский, с.п. Синезерское, п Синезерки, ул Санаторная, д.6</t>
  </si>
  <si>
    <t>Новгородская область, г. Н. Новгород, ул. Октябрьской революции, д. 23а, 23б, 23 е</t>
  </si>
  <si>
    <t>Республика Марий Эл,  Эмековское сельское поселение п. Яльчик</t>
  </si>
  <si>
    <t>344025, Ростовская область г.Ростов-на-Дону, Пролетарский район, 29 линия, остров Зеленый</t>
  </si>
  <si>
    <t>640014, Курганская область, г. Курган, ул. Карбышева, д.56.</t>
  </si>
  <si>
    <t xml:space="preserve">Оренбургская обл, г.о. город Оренбург, </t>
  </si>
  <si>
    <t>630123, Новосибирская область, г. Новосибирск, ул. 91 перекат, 21.</t>
  </si>
  <si>
    <t>660041, Красноярский край г. Красноярск, пр. Свободный, д. 90 Г</t>
  </si>
  <si>
    <t>Иркутская область, Иркутск, пер. Деповский, д.7</t>
  </si>
  <si>
    <t>Иркутская область, г.Иркутск, ул.Профсоюзная, 3</t>
  </si>
  <si>
    <t>Амурская область, Сковородинский район, пгт. Ерофей Павлович, ул.Пушкина, д.31</t>
  </si>
  <si>
    <t>Забайкальский край, Хилокский район, автолорога Хилок-Линево озеро, отметка 3 км.</t>
  </si>
  <si>
    <t>Забайкальский край, Карымский район, п.Адриановка, ул.Пионерская, 9</t>
  </si>
  <si>
    <t>Забайкальский край, Читинский район, оз.Арахлей, мкр.Северный, вл.2/11</t>
  </si>
  <si>
    <t>Амурская область, с.Бардагон, пер Сосновый бор, соор1</t>
  </si>
  <si>
    <t xml:space="preserve">Лагерь с дневным пребыванием детей </t>
  </si>
  <si>
    <t xml:space="preserve">№ СЭЗ на здание и строение </t>
  </si>
  <si>
    <t>№ СЭЗ  на бассейны</t>
  </si>
  <si>
    <t>38.ЖЦ.02.000.М.000008.03.26 от 19.03.2026</t>
  </si>
  <si>
    <t>01.06-23.06</t>
  </si>
  <si>
    <t>09.0744-29.07</t>
  </si>
  <si>
    <t>16.06-30.06</t>
  </si>
  <si>
    <t>38.ЖЦ.02.000.М.000006.03.26 от 17.03.2026</t>
  </si>
  <si>
    <t>01.06.2026-21.06.2026</t>
  </si>
  <si>
    <t>24.06.2026-17.07.2026</t>
  </si>
  <si>
    <t>17.07.2026-06.08.2026</t>
  </si>
  <si>
    <t>09.08.2026-29.08.2026</t>
  </si>
  <si>
    <t>10.06.2026-30.06.2026</t>
  </si>
  <si>
    <t>05.07.2026-25.07.2026</t>
  </si>
  <si>
    <t>01.08.2026-21.08.2026</t>
  </si>
  <si>
    <t>01.06.2026-24.06.2026</t>
  </si>
  <si>
    <t>03.07.2026-23.07.2026</t>
  </si>
  <si>
    <t>26.07.2026-15.08.2026</t>
  </si>
  <si>
    <t>21.06.2026-11.07.2026</t>
  </si>
  <si>
    <t>15.07.2026-04.08.2026</t>
  </si>
  <si>
    <t>16.06.2026-06.07.2026</t>
  </si>
  <si>
    <t>09.07.2026-29.07.2026</t>
  </si>
  <si>
    <t>02.08.2026-22.08.2026</t>
  </si>
  <si>
    <t>23.06.2026-13.07.2026</t>
  </si>
  <si>
    <t>16.07.2026-05.08.2026</t>
  </si>
  <si>
    <t>28.05.2026-19.06.2026</t>
  </si>
  <si>
    <t>74.14.04.000.М.000009.03.26 от 20.03.2026</t>
  </si>
  <si>
    <t>25.06.2026-08.07.2026</t>
  </si>
  <si>
    <t>11.07.2026-24.07.2026</t>
  </si>
  <si>
    <t>28.07.2026-10.08.2026</t>
  </si>
  <si>
    <t>13.08.2026-26.08.2026</t>
  </si>
  <si>
    <t>01.08.2026-21.08.2028</t>
  </si>
  <si>
    <t>10.07.2026-30.07.2026</t>
  </si>
  <si>
    <t>03.08.2026-23.08.2028</t>
  </si>
  <si>
    <t>01.06.26-21.06.26</t>
  </si>
  <si>
    <t>24.06.26-14.07.26</t>
  </si>
  <si>
    <t>17.07.26-06.08.26</t>
  </si>
  <si>
    <t>09.08.26-29.08.26</t>
  </si>
  <si>
    <t>10.06.26-30.06.26</t>
  </si>
  <si>
    <t>03.07.26-23.07.26</t>
  </si>
  <si>
    <t>26.07.26-15.08.26</t>
  </si>
  <si>
    <t>11.06.26-01.07.26</t>
  </si>
  <si>
    <t>08.07.2026-28.07.2026</t>
  </si>
  <si>
    <t>18.06.26-08.07.26</t>
  </si>
  <si>
    <t>11.07.26-31.07.26</t>
  </si>
  <si>
    <t>25.06.26-15.07.26</t>
  </si>
  <si>
    <t>18.07.26-07.08.26</t>
  </si>
  <si>
    <t>74.14.04.000.М.000010.03.26 от 26.03.2026</t>
  </si>
  <si>
    <t>Летнее оздоровительное учреждение с дневным пребыванием детей на базе ЧОУ РЖД ЛИЦЕЙ № 5 им. Д.М.  Карбышева ИНН 4501109447</t>
  </si>
  <si>
    <t>01.06.2026-20.06.2026</t>
  </si>
  <si>
    <t>01.06.2026-19.06.2026</t>
  </si>
  <si>
    <t>01.06.2026-17.06.2026</t>
  </si>
  <si>
    <t>06.06.2026-26.06.2026</t>
  </si>
  <si>
    <t>01.07.2026-21.07.2026</t>
  </si>
  <si>
    <t>24.07.2026-13.08.2026</t>
  </si>
  <si>
    <t>07.06.2026-27.06.2026</t>
  </si>
  <si>
    <t>02.07.2026-22.07.2026</t>
  </si>
  <si>
    <t>25.07.2026-14.08.2026</t>
  </si>
  <si>
    <t>24.06.2026-14.07.2026</t>
  </si>
  <si>
    <t>05.06-25.06.</t>
  </si>
  <si>
    <t>01.07-21.07</t>
  </si>
  <si>
    <t>29.07-18.08</t>
  </si>
  <si>
    <t>09.06-29.06</t>
  </si>
  <si>
    <t>07.07-27.07</t>
  </si>
  <si>
    <t>01.08-21.08</t>
  </si>
  <si>
    <t>15.06-05.07</t>
  </si>
  <si>
    <t>09.07-29.07</t>
  </si>
  <si>
    <t>Детский оздоровительный центр им. Ленина Дирекции социальной сферы Свердловской железной дороги – филиала ОАО «РЖД»</t>
  </si>
  <si>
    <t>627716, Тюменская область, Ишимский район, Синицынский бор, д. Синицыно</t>
  </si>
  <si>
    <t>01.06.26-12.06.26</t>
  </si>
  <si>
    <t>15.06.26-26.06.26</t>
  </si>
  <si>
    <t>29.06.26-12.07.26</t>
  </si>
  <si>
    <t>15.07.26-28.07.26</t>
  </si>
  <si>
    <t>31.07.26-13.08.26</t>
  </si>
  <si>
    <t>17.08.26-30.08.26</t>
  </si>
  <si>
    <t>02.06.26-19.06.26</t>
  </si>
  <si>
    <t>23.06.26-10.07.26</t>
  </si>
  <si>
    <t>14.07.26-31.07.26</t>
  </si>
  <si>
    <t>04.08.26-21.08.26</t>
  </si>
  <si>
    <t>05.06-25.06.26</t>
  </si>
  <si>
    <t>01.07-21.07.26</t>
  </si>
  <si>
    <t>25.07-14.08.26</t>
  </si>
  <si>
    <t xml:space="preserve">38.ЖЦ.02.000.М.000010.03.26 от 30.03.2026  </t>
  </si>
  <si>
    <t>17.07.2026-06.08.2028</t>
  </si>
  <si>
    <t>02.07.20206 - 22.07.2026</t>
  </si>
  <si>
    <t>27.07.20206-16.08.2026</t>
  </si>
  <si>
    <t>24.06.20206-14.07.2026</t>
  </si>
  <si>
    <t>02.06.2026-22.06.2026</t>
  </si>
  <si>
    <t>25.06.2026-15.07.2026</t>
  </si>
  <si>
    <t>18.07.2026-07.08.2026</t>
  </si>
  <si>
    <t>загородное стационарное сезонно е(летнее, бассейн)</t>
  </si>
  <si>
    <t>загородный ДОЛ (летнее, пляж)</t>
  </si>
  <si>
    <t>54.НЖ.23.000.М.000012.04.26 от 13.04.2026 действительно до 13.04.2027 года.</t>
  </si>
  <si>
    <t>загородное стационарное сезонное</t>
  </si>
  <si>
    <t>загородное стационарное сезонное  (пляж )</t>
  </si>
  <si>
    <t>загородный стационарный (летнее), (бассейн)</t>
  </si>
  <si>
    <t xml:space="preserve">
61.97.01.000.М.000040.05.26 от 04.05.2026</t>
  </si>
  <si>
    <t>08.05.2026 СЭЗ № 45.07.03.000.М.000001.05.26</t>
  </si>
  <si>
    <t xml:space="preserve">38.ЖЦ.02.000.М.000013.05.2026 от 04.05.2026  </t>
  </si>
  <si>
    <t>52.89.07.000.М.000012.05.26 от 22.05.2026</t>
  </si>
  <si>
    <t>74.14.04.000.М.000013.05.26 от 20.05.2026г</t>
  </si>
  <si>
    <t xml:space="preserve">38.ЖЦ.02.000.М.000014.05.26 от 19.05.2026 </t>
  </si>
  <si>
    <t>75.3Д.25.000.М.000006.05.26 от 20.05.2026</t>
  </si>
  <si>
    <t>27ДО01.000М.00005.26 от 19.05.2026</t>
  </si>
  <si>
    <t>27.ДО.01.000.М.000007.05.25 от 20.05.2026</t>
  </si>
  <si>
    <t>76.СД.06.000.М.000064.05.26 от 22.05.2026</t>
  </si>
  <si>
    <t>66.ТС.14.000.М.000009.05.26 от 25.05.2026</t>
  </si>
  <si>
    <t>66.ТС.14.000.М.000008.05.26 от 25.05.2026</t>
  </si>
  <si>
    <t>74.СЗ.04.000.М.000003.05.26 от 21.05.2026</t>
  </si>
  <si>
    <t>27.ДО.01.000.М.000008.05.26 от 25.05.2026</t>
  </si>
  <si>
    <t>63.ЖД.01.000.М.000010.05.26 от 26.05.2026</t>
  </si>
  <si>
    <t xml:space="preserve">63.ЖД.01.000.М.000011.05.26 от 26.05.2026 </t>
  </si>
  <si>
    <t xml:space="preserve">54.НЖ.23.000.М.000019.05.26 от 26.05.2026 </t>
  </si>
  <si>
    <t>27.ДО.01.000.М.000009.05.26 от 26.05.2026</t>
  </si>
  <si>
    <t>52.89.07.000.М.000014.05.26 от 28.05.2026</t>
  </si>
  <si>
    <t>54.НЖ. 23.000.М.000020.05.02.26 действительно до 28.05.2027</t>
  </si>
  <si>
    <t>77.ОМ.04.000.М.000006.05.26 от 29.05.26</t>
  </si>
  <si>
    <t>52.89.07.000.М.000015.05.26 от 29.05.2026</t>
  </si>
  <si>
    <t>52.89.07.000.М.000016.05.26 от 29.05.2026</t>
  </si>
  <si>
    <t>36.ДЦ.06.000.М.000004.05.26 от 29.05.2026</t>
  </si>
  <si>
    <t xml:space="preserve">23.ДГ.03.000..М000011.05.26 от 28.05.2026 </t>
  </si>
  <si>
    <t xml:space="preserve">23.ДГ.03.000..М000010.05.26 от 28.05.2026 </t>
  </si>
  <si>
    <t>23.ДГ.03.000..М000012.05.26 от 28.05.2026</t>
  </si>
  <si>
    <t>23.ДГ.03.000..М000014.05.26 от 28.05.2026</t>
  </si>
  <si>
    <t xml:space="preserve">ДОЛ "Солнечный" ООО «Резорт-Юг» на базе санатория «Солнечный» 
</t>
  </si>
  <si>
    <t xml:space="preserve">23.ДГ.03.000..М.000009.05.26 от 28.05.2026 </t>
  </si>
  <si>
    <t>№ СЭЗ  на зону рекреации</t>
  </si>
  <si>
    <t>74.СЗ.04.000.М.000004.05.26 от 29.05.2026</t>
  </si>
  <si>
    <t>Озеро Яльчик (ДОЛ Яльчик) выдано СЭЗ № 52.89.07.000.М.000015.06.23 от 02.06.2023. Заключение бессрочное при условии подтверждения качества воды водоема протоколами лабораторных исследований перед открытием лагеря</t>
  </si>
  <si>
    <t>77.ОМ.04.000.М.000007.05.26 от 29.05.26</t>
  </si>
  <si>
    <t>23.ДГ.03.000..М000012.06.26 от 01.06.2026</t>
  </si>
  <si>
    <t>64.СО.01.000.М.000014.06.26 от 03.06.2026</t>
  </si>
  <si>
    <t>64.СО.01.000.М.000013.06.26 от 03.06.2026</t>
  </si>
  <si>
    <t>64.СО.01.000.М.000015.06.26 от 04.06.2026</t>
  </si>
  <si>
    <t>22.04.03.000.М.000004.06.26 от 01.06.2026</t>
  </si>
  <si>
    <t xml:space="preserve">24.55.01.000.М.000003.06.26 03.06.2026 </t>
  </si>
  <si>
    <t>75.ЗД.25.000.М.000007.06.26 от 04.06.2026</t>
  </si>
  <si>
    <t>77.ОМ.04.000.М.000013.05.26 от 05.06.26</t>
  </si>
  <si>
    <t>77.ОМ.04.000.М.000014.05.26 от 05.06.26</t>
  </si>
  <si>
    <t xml:space="preserve">68.ОМ.01.000.М.000004.06.26 от 04.06.2026; </t>
  </si>
  <si>
    <t>68.ОМ.01.000.М.000003.06.26 от 04.06.2026</t>
  </si>
  <si>
    <t xml:space="preserve">63.ЖД.01.000.М.000013.06.26 от 05.06.2026 </t>
  </si>
  <si>
    <t>63.ЖД.01.000.М.000014.06.26 от 05.06.2026</t>
  </si>
  <si>
    <t>54.НЖ.23.000.М.000021.06.26 от 05.06.2026</t>
  </si>
  <si>
    <t xml:space="preserve">38.ЖЦ.02.000.М.000017.06.2026 от 05.06.2026 </t>
  </si>
  <si>
    <t xml:space="preserve">19.03.07.000.М.000001.06.26 от 08.06.2026 </t>
  </si>
  <si>
    <t xml:space="preserve"> 24.55.01.000.М. 000004.06.26 от 08.06.2026 </t>
  </si>
  <si>
    <t xml:space="preserve"> 24.55.01.000.М. 000005.06.26 от 08.06.2026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</si>
</sst>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24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scheme val="minor"/>
    </font>
    <font>
      <sz val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sz val="10"/>
      <name val="Arial Cyr"/>
      <charset val="204"/>
    </font>
    <font>
      <sz val="14"/>
      <color indexed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0" fontId="8" fillId="0" borderId="0"/>
    <xf numFmtId="0" fontId="9" fillId="0" borderId="0"/>
    <xf numFmtId="0" fontId="8" fillId="0" borderId="0"/>
    <xf numFmtId="0" fontId="18" fillId="0" borderId="0"/>
  </cellStyleXfs>
  <cellXfs count="185">
    <xf numFmtId="0" fontId="0" fillId="0" borderId="0" xfId="0"/>
    <xf numFmtId="0" fontId="1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lef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justify" vertical="center" wrapText="1"/>
    </xf>
    <xf numFmtId="0" fontId="6" fillId="5" borderId="3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wrapText="1"/>
    </xf>
    <xf numFmtId="14" fontId="2" fillId="5" borderId="11" xfId="0" applyNumberFormat="1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3" xfId="0" applyFont="1" applyBorder="1" applyAlignment="1">
      <alignment horizontal="center" vertical="center"/>
    </xf>
    <xf numFmtId="0" fontId="2" fillId="5" borderId="0" xfId="0" applyFont="1" applyFill="1" applyAlignment="1">
      <alignment horizontal="justify" vertical="center"/>
    </xf>
    <xf numFmtId="0" fontId="5" fillId="5" borderId="11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horizontal="justify" vertical="top"/>
    </xf>
    <xf numFmtId="0" fontId="1" fillId="5" borderId="11" xfId="0" applyFont="1" applyFill="1" applyBorder="1" applyAlignment="1">
      <alignment horizontal="center" vertical="top"/>
    </xf>
    <xf numFmtId="0" fontId="1" fillId="5" borderId="11" xfId="0" applyFont="1" applyFill="1" applyBorder="1" applyAlignment="1">
      <alignment horizontal="center" vertical="top" wrapText="1"/>
    </xf>
    <xf numFmtId="14" fontId="1" fillId="5" borderId="11" xfId="0" applyNumberFormat="1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top" wrapText="1"/>
    </xf>
    <xf numFmtId="0" fontId="1" fillId="5" borderId="0" xfId="0" applyFont="1" applyFill="1" applyAlignment="1">
      <alignment horizontal="justify" vertical="top"/>
    </xf>
    <xf numFmtId="14" fontId="16" fillId="5" borderId="11" xfId="0" applyNumberFormat="1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justify" vertical="top" wrapText="1"/>
    </xf>
    <xf numFmtId="0" fontId="5" fillId="5" borderId="3" xfId="0" applyFont="1" applyFill="1" applyBorder="1" applyAlignment="1">
      <alignment vertical="top" wrapText="1"/>
    </xf>
    <xf numFmtId="0" fontId="1" fillId="5" borderId="3" xfId="0" applyFont="1" applyFill="1" applyBorder="1" applyAlignment="1">
      <alignment horizontal="center" vertical="top"/>
    </xf>
    <xf numFmtId="0" fontId="1" fillId="5" borderId="3" xfId="0" applyNumberFormat="1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center" vertical="top" wrapText="1"/>
    </xf>
    <xf numFmtId="14" fontId="1" fillId="5" borderId="3" xfId="0" applyNumberFormat="1" applyFont="1" applyFill="1" applyBorder="1" applyAlignment="1">
      <alignment horizontal="center" vertical="center" wrapText="1"/>
    </xf>
    <xf numFmtId="14" fontId="16" fillId="5" borderId="3" xfId="0" applyNumberFormat="1" applyFont="1" applyFill="1" applyBorder="1" applyAlignment="1">
      <alignment horizontal="center" vertical="top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top" wrapText="1"/>
    </xf>
    <xf numFmtId="0" fontId="14" fillId="5" borderId="0" xfId="0" applyFont="1" applyFill="1" applyAlignment="1">
      <alignment horizontal="justify" vertical="center"/>
    </xf>
    <xf numFmtId="0" fontId="14" fillId="5" borderId="3" xfId="0" applyFont="1" applyFill="1" applyBorder="1" applyAlignment="1">
      <alignment horizontal="justify" vertical="center"/>
    </xf>
    <xf numFmtId="0" fontId="14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justify" vertical="center"/>
    </xf>
    <xf numFmtId="0" fontId="1" fillId="5" borderId="0" xfId="0" applyFont="1" applyFill="1" applyAlignment="1">
      <alignment horizontal="left" vertical="top"/>
    </xf>
    <xf numFmtId="14" fontId="17" fillId="5" borderId="13" xfId="0" applyNumberFormat="1" applyFont="1" applyFill="1" applyBorder="1" applyAlignment="1">
      <alignment horizontal="center" vertical="top" wrapText="1"/>
    </xf>
    <xf numFmtId="14" fontId="17" fillId="5" borderId="0" xfId="0" applyNumberFormat="1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justify" vertical="center"/>
    </xf>
    <xf numFmtId="14" fontId="7" fillId="5" borderId="11" xfId="0" applyNumberFormat="1" applyFont="1" applyFill="1" applyBorder="1" applyAlignment="1">
      <alignment horizontal="center" vertical="top" wrapText="1"/>
    </xf>
    <xf numFmtId="0" fontId="7" fillId="5" borderId="0" xfId="0" applyFont="1" applyFill="1" applyAlignment="1">
      <alignment horizontal="justify" vertical="top"/>
    </xf>
    <xf numFmtId="0" fontId="15" fillId="5" borderId="0" xfId="0" applyFont="1" applyFill="1" applyAlignment="1">
      <alignment horizontal="justify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top"/>
    </xf>
    <xf numFmtId="0" fontId="4" fillId="5" borderId="11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/>
    </xf>
    <xf numFmtId="0" fontId="2" fillId="3" borderId="5" xfId="0" applyNumberFormat="1" applyFont="1" applyFill="1" applyBorder="1" applyAlignment="1" applyProtection="1">
      <alignment vertical="center" wrapText="1"/>
    </xf>
    <xf numFmtId="0" fontId="5" fillId="5" borderId="11" xfId="0" applyFont="1" applyFill="1" applyBorder="1" applyAlignment="1">
      <alignment vertical="top" wrapText="1"/>
    </xf>
    <xf numFmtId="0" fontId="4" fillId="5" borderId="11" xfId="0" applyFont="1" applyFill="1" applyBorder="1" applyAlignment="1">
      <alignment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4" fillId="5" borderId="0" xfId="0" applyFont="1" applyFill="1" applyAlignment="1">
      <alignment horizontal="justify" vertical="center"/>
    </xf>
    <xf numFmtId="0" fontId="4" fillId="5" borderId="0" xfId="0" applyFont="1" applyFill="1" applyAlignment="1">
      <alignment horizontal="justify" vertical="top"/>
    </xf>
    <xf numFmtId="0" fontId="4" fillId="2" borderId="0" xfId="0" applyFont="1" applyFill="1" applyAlignment="1">
      <alignment horizontal="justify" vertical="center"/>
    </xf>
    <xf numFmtId="0" fontId="4" fillId="5" borderId="0" xfId="0" applyFont="1" applyFill="1" applyAlignment="1">
      <alignment horizontal="left" vertical="top"/>
    </xf>
    <xf numFmtId="14" fontId="19" fillId="7" borderId="11" xfId="1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11" fillId="4" borderId="1" xfId="0" applyFont="1" applyFill="1" applyBorder="1" applyAlignment="1">
      <alignment horizontal="left" vertical="center" wrapText="1"/>
    </xf>
    <xf numFmtId="0" fontId="12" fillId="5" borderId="11" xfId="0" applyFont="1" applyFill="1" applyBorder="1" applyAlignment="1">
      <alignment horizontal="left" vertical="center" wrapText="1"/>
    </xf>
    <xf numFmtId="14" fontId="4" fillId="6" borderId="11" xfId="0" applyNumberFormat="1" applyFont="1" applyFill="1" applyBorder="1" applyAlignment="1">
      <alignment horizontal="center" vertical="center" wrapText="1"/>
    </xf>
    <xf numFmtId="14" fontId="4" fillId="6" borderId="3" xfId="0" applyNumberFormat="1" applyFont="1" applyFill="1" applyBorder="1" applyAlignment="1">
      <alignment horizontal="center" vertical="center" wrapText="1"/>
    </xf>
    <xf numFmtId="14" fontId="4" fillId="3" borderId="11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14" fontId="4" fillId="8" borderId="11" xfId="0" applyNumberFormat="1" applyFont="1" applyFill="1" applyBorder="1" applyAlignment="1">
      <alignment horizontal="center" vertical="center" wrapText="1"/>
    </xf>
    <xf numFmtId="14" fontId="4" fillId="8" borderId="3" xfId="0" applyNumberFormat="1" applyFont="1" applyFill="1" applyBorder="1" applyAlignment="1">
      <alignment horizontal="center" vertical="center" wrapText="1"/>
    </xf>
    <xf numFmtId="14" fontId="4" fillId="8" borderId="3" xfId="0" applyNumberFormat="1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center" wrapText="1"/>
    </xf>
    <xf numFmtId="14" fontId="4" fillId="8" borderId="11" xfId="0" applyNumberFormat="1" applyFont="1" applyFill="1" applyBorder="1" applyAlignment="1">
      <alignment horizontal="center" wrapText="1"/>
    </xf>
    <xf numFmtId="0" fontId="4" fillId="8" borderId="0" xfId="0" applyFont="1" applyFill="1" applyAlignment="1">
      <alignment horizontal="justify" vertical="center"/>
    </xf>
    <xf numFmtId="0" fontId="4" fillId="8" borderId="11" xfId="0" applyFont="1" applyFill="1" applyBorder="1" applyAlignment="1">
      <alignment horizontal="justify" vertical="center"/>
    </xf>
    <xf numFmtId="0" fontId="1" fillId="8" borderId="0" xfId="0" applyFont="1" applyFill="1" applyAlignment="1">
      <alignment horizontal="justify" vertical="top"/>
    </xf>
    <xf numFmtId="0" fontId="19" fillId="8" borderId="3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14" fontId="19" fillId="8" borderId="11" xfId="0" applyNumberFormat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justify" vertical="center"/>
    </xf>
    <xf numFmtId="0" fontId="3" fillId="8" borderId="11" xfId="0" applyFont="1" applyFill="1" applyBorder="1" applyAlignment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1" fontId="2" fillId="2" borderId="0" xfId="0" applyNumberFormat="1" applyFont="1" applyFill="1" applyAlignment="1">
      <alignment horizontal="justify" vertical="center"/>
    </xf>
    <xf numFmtId="0" fontId="11" fillId="4" borderId="9" xfId="0" applyFont="1" applyFill="1" applyBorder="1" applyAlignment="1">
      <alignment horizontal="center" vertical="center" wrapText="1"/>
    </xf>
    <xf numFmtId="1" fontId="4" fillId="3" borderId="11" xfId="0" applyNumberFormat="1" applyFont="1" applyFill="1" applyBorder="1" applyAlignment="1">
      <alignment horizontal="center" vertical="center" wrapText="1"/>
    </xf>
    <xf numFmtId="1" fontId="4" fillId="8" borderId="11" xfId="0" applyNumberFormat="1" applyFont="1" applyFill="1" applyBorder="1" applyAlignment="1">
      <alignment horizontal="center" vertical="center" wrapText="1"/>
    </xf>
    <xf numFmtId="1" fontId="19" fillId="8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 wrapText="1"/>
    </xf>
    <xf numFmtId="14" fontId="4" fillId="8" borderId="3" xfId="0" applyNumberFormat="1" applyFont="1" applyFill="1" applyBorder="1" applyAlignment="1">
      <alignment horizontal="left" vertical="center" wrapText="1"/>
    </xf>
    <xf numFmtId="14" fontId="4" fillId="8" borderId="3" xfId="0" applyNumberFormat="1" applyFont="1" applyFill="1" applyBorder="1" applyAlignment="1">
      <alignment horizontal="left" wrapText="1"/>
    </xf>
    <xf numFmtId="0" fontId="4" fillId="8" borderId="3" xfId="0" applyFont="1" applyFill="1" applyBorder="1" applyAlignment="1">
      <alignment horizontal="left" vertical="center" wrapText="1"/>
    </xf>
    <xf numFmtId="1" fontId="4" fillId="8" borderId="3" xfId="0" applyNumberFormat="1" applyFont="1" applyFill="1" applyBorder="1" applyAlignment="1">
      <alignment horizontal="center" vertical="top" wrapText="1"/>
    </xf>
    <xf numFmtId="1" fontId="4" fillId="8" borderId="3" xfId="0" applyNumberFormat="1" applyFont="1" applyFill="1" applyBorder="1" applyAlignment="1">
      <alignment horizontal="left" vertical="center" wrapText="1"/>
    </xf>
    <xf numFmtId="1" fontId="4" fillId="8" borderId="3" xfId="0" applyNumberFormat="1" applyFont="1" applyFill="1" applyBorder="1" applyAlignment="1">
      <alignment horizontal="left" wrapText="1"/>
    </xf>
    <xf numFmtId="0" fontId="2" fillId="8" borderId="3" xfId="0" applyFont="1" applyFill="1" applyBorder="1" applyAlignment="1">
      <alignment horizontal="justify" vertical="center"/>
    </xf>
    <xf numFmtId="0" fontId="4" fillId="5" borderId="3" xfId="0" applyFont="1" applyFill="1" applyBorder="1" applyAlignment="1">
      <alignment horizontal="justify" vertical="top"/>
    </xf>
    <xf numFmtId="0" fontId="4" fillId="8" borderId="3" xfId="0" applyFont="1" applyFill="1" applyBorder="1" applyAlignment="1">
      <alignment horizontal="justify" vertical="center"/>
    </xf>
    <xf numFmtId="1" fontId="2" fillId="5" borderId="3" xfId="0" applyNumberFormat="1" applyFont="1" applyFill="1" applyBorder="1" applyAlignment="1">
      <alignment horizontal="center" vertical="top" wrapText="1"/>
    </xf>
    <xf numFmtId="0" fontId="2" fillId="3" borderId="0" xfId="0" applyFont="1" applyFill="1" applyAlignment="1">
      <alignment horizontal="justify" vertical="center"/>
    </xf>
    <xf numFmtId="0" fontId="4" fillId="8" borderId="0" xfId="0" applyFont="1" applyFill="1" applyAlignment="1">
      <alignment horizontal="justify" vertical="top"/>
    </xf>
    <xf numFmtId="14" fontId="19" fillId="9" borderId="11" xfId="1" applyNumberFormat="1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justify" vertical="top"/>
    </xf>
    <xf numFmtId="14" fontId="19" fillId="9" borderId="3" xfId="1" applyNumberFormat="1" applyFont="1" applyFill="1" applyBorder="1" applyAlignment="1">
      <alignment horizontal="center" vertical="top" wrapText="1"/>
    </xf>
    <xf numFmtId="0" fontId="19" fillId="8" borderId="11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/>
    </xf>
    <xf numFmtId="49" fontId="19" fillId="8" borderId="3" xfId="0" applyNumberFormat="1" applyFont="1" applyFill="1" applyBorder="1" applyAlignment="1">
      <alignment horizontal="left" vertical="top" wrapText="1"/>
    </xf>
    <xf numFmtId="0" fontId="19" fillId="8" borderId="0" xfId="0" applyFont="1" applyFill="1" applyBorder="1" applyAlignment="1">
      <alignment horizontal="justify" vertical="top"/>
    </xf>
    <xf numFmtId="0" fontId="4" fillId="8" borderId="3" xfId="0" applyFont="1" applyFill="1" applyBorder="1" applyAlignment="1">
      <alignment horizontal="left" vertical="center"/>
    </xf>
    <xf numFmtId="0" fontId="4" fillId="8" borderId="3" xfId="0" applyFont="1" applyFill="1" applyBorder="1" applyAlignment="1">
      <alignment horizontal="left" vertical="top"/>
    </xf>
    <xf numFmtId="0" fontId="4" fillId="8" borderId="0" xfId="0" applyFont="1" applyFill="1" applyBorder="1" applyAlignment="1">
      <alignment horizontal="justify" vertical="top"/>
    </xf>
    <xf numFmtId="0" fontId="4" fillId="8" borderId="0" xfId="0" applyFont="1" applyFill="1" applyAlignment="1">
      <alignment horizontal="left" vertical="top"/>
    </xf>
    <xf numFmtId="1" fontId="4" fillId="6" borderId="11" xfId="0" applyNumberFormat="1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top" wrapText="1"/>
    </xf>
    <xf numFmtId="0" fontId="4" fillId="6" borderId="11" xfId="0" applyFont="1" applyFill="1" applyBorder="1" applyAlignment="1">
      <alignment horizontal="justify" vertical="top" wrapText="1"/>
    </xf>
    <xf numFmtId="0" fontId="4" fillId="6" borderId="11" xfId="0" applyFont="1" applyFill="1" applyBorder="1" applyAlignment="1">
      <alignment vertical="top" wrapText="1"/>
    </xf>
    <xf numFmtId="0" fontId="4" fillId="6" borderId="3" xfId="0" applyFont="1" applyFill="1" applyBorder="1" applyAlignment="1">
      <alignment vertical="top" wrapText="1"/>
    </xf>
    <xf numFmtId="0" fontId="4" fillId="6" borderId="11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left" vertical="top"/>
    </xf>
    <xf numFmtId="0" fontId="4" fillId="6" borderId="11" xfId="0" applyFont="1" applyFill="1" applyBorder="1" applyAlignment="1">
      <alignment horizontal="center" vertical="center" wrapText="1"/>
    </xf>
    <xf numFmtId="0" fontId="21" fillId="6" borderId="11" xfId="0" applyFont="1" applyFill="1" applyBorder="1" applyAlignment="1">
      <alignment horizontal="left" vertical="top"/>
    </xf>
    <xf numFmtId="0" fontId="4" fillId="6" borderId="11" xfId="0" applyFont="1" applyFill="1" applyBorder="1" applyAlignment="1">
      <alignment horizontal="left" vertical="top"/>
    </xf>
    <xf numFmtId="0" fontId="21" fillId="6" borderId="3" xfId="0" applyFont="1" applyFill="1" applyBorder="1" applyAlignment="1">
      <alignment horizontal="left" vertical="top"/>
    </xf>
    <xf numFmtId="0" fontId="20" fillId="6" borderId="3" xfId="0" applyFont="1" applyFill="1" applyBorder="1" applyAlignment="1">
      <alignment horizontal="left" vertical="center" wrapText="1"/>
    </xf>
    <xf numFmtId="0" fontId="22" fillId="6" borderId="3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justify" vertical="top" wrapText="1"/>
    </xf>
    <xf numFmtId="0" fontId="1" fillId="6" borderId="3" xfId="0" applyFont="1" applyFill="1" applyBorder="1" applyAlignment="1">
      <alignment horizontal="center" vertical="top" wrapText="1"/>
    </xf>
    <xf numFmtId="0" fontId="5" fillId="6" borderId="11" xfId="0" applyFont="1" applyFill="1" applyBorder="1" applyAlignment="1">
      <alignment horizontal="justify" vertical="top" wrapText="1"/>
    </xf>
    <xf numFmtId="0" fontId="5" fillId="6" borderId="11" xfId="0" applyFont="1" applyFill="1" applyBorder="1" applyAlignment="1">
      <alignment vertical="top" wrapText="1"/>
    </xf>
    <xf numFmtId="0" fontId="5" fillId="6" borderId="3" xfId="0" applyFont="1" applyFill="1" applyBorder="1" applyAlignment="1">
      <alignment horizontal="justify" vertical="top"/>
    </xf>
    <xf numFmtId="0" fontId="5" fillId="6" borderId="3" xfId="0" applyFont="1" applyFill="1" applyBorder="1" applyAlignment="1">
      <alignment horizontal="left" vertical="top"/>
    </xf>
    <xf numFmtId="0" fontId="4" fillId="6" borderId="11" xfId="0" applyFont="1" applyFill="1" applyBorder="1" applyAlignment="1">
      <alignment horizontal="center" vertical="top"/>
    </xf>
    <xf numFmtId="1" fontId="4" fillId="6" borderId="3" xfId="0" applyNumberFormat="1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justify" vertical="center"/>
    </xf>
    <xf numFmtId="0" fontId="3" fillId="6" borderId="1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justify" vertical="center"/>
    </xf>
    <xf numFmtId="0" fontId="4" fillId="6" borderId="0" xfId="0" applyFont="1" applyFill="1" applyAlignment="1">
      <alignment horizontal="justify" vertical="center"/>
    </xf>
    <xf numFmtId="0" fontId="19" fillId="6" borderId="1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justify" vertical="center"/>
    </xf>
    <xf numFmtId="0" fontId="4" fillId="6" borderId="11" xfId="0" applyFont="1" applyFill="1" applyBorder="1" applyAlignment="1">
      <alignment horizontal="justify" vertical="center"/>
    </xf>
    <xf numFmtId="14" fontId="4" fillId="6" borderId="11" xfId="0" applyNumberFormat="1" applyFont="1" applyFill="1" applyBorder="1" applyAlignment="1">
      <alignment horizontal="center" wrapText="1"/>
    </xf>
    <xf numFmtId="1" fontId="4" fillId="6" borderId="11" xfId="0" applyNumberFormat="1" applyFont="1" applyFill="1" applyBorder="1" applyAlignment="1">
      <alignment horizontal="center" wrapText="1"/>
    </xf>
    <xf numFmtId="14" fontId="4" fillId="6" borderId="3" xfId="0" applyNumberFormat="1" applyFont="1" applyFill="1" applyBorder="1" applyAlignment="1">
      <alignment horizontal="center" wrapText="1"/>
    </xf>
    <xf numFmtId="1" fontId="4" fillId="6" borderId="3" xfId="0" applyNumberFormat="1" applyFont="1" applyFill="1" applyBorder="1" applyAlignment="1">
      <alignment horizontal="center" wrapText="1"/>
    </xf>
    <xf numFmtId="0" fontId="1" fillId="6" borderId="11" xfId="0" applyFont="1" applyFill="1" applyBorder="1" applyAlignment="1">
      <alignment horizontal="center" vertical="top"/>
    </xf>
    <xf numFmtId="0" fontId="1" fillId="6" borderId="11" xfId="0" applyFont="1" applyFill="1" applyBorder="1" applyAlignment="1">
      <alignment horizontal="center" vertical="top" wrapText="1"/>
    </xf>
    <xf numFmtId="0" fontId="2" fillId="6" borderId="11" xfId="0" applyFont="1" applyFill="1" applyBorder="1" applyAlignment="1">
      <alignment horizontal="center" vertical="center" wrapText="1"/>
    </xf>
    <xf numFmtId="14" fontId="1" fillId="6" borderId="11" xfId="0" applyNumberFormat="1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top"/>
    </xf>
    <xf numFmtId="0" fontId="2" fillId="5" borderId="3" xfId="0" applyNumberFormat="1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1" fillId="5" borderId="3" xfId="0" applyNumberFormat="1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justify" vertical="top"/>
    </xf>
    <xf numFmtId="164" fontId="4" fillId="8" borderId="3" xfId="0" applyNumberFormat="1" applyFont="1" applyFill="1" applyBorder="1" applyAlignment="1">
      <alignment horizontal="center" vertical="center" wrapText="1"/>
    </xf>
    <xf numFmtId="49" fontId="12" fillId="6" borderId="12" xfId="0" applyNumberFormat="1" applyFont="1" applyFill="1" applyBorder="1" applyAlignment="1">
      <alignment horizontal="center" vertical="center"/>
    </xf>
    <xf numFmtId="49" fontId="12" fillId="6" borderId="6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4" borderId="7" xfId="0" applyFont="1" applyFill="1" applyBorder="1" applyAlignment="1">
      <alignment horizontal="center" vertical="center" wrapText="1"/>
    </xf>
    <xf numFmtId="0" fontId="11" fillId="4" borderId="8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</cellXfs>
  <cellStyles count="5">
    <cellStyle name="Excel Built-in Normal" xfId="1"/>
    <cellStyle name="Excel Built-in Normal 1" xfId="3"/>
    <cellStyle name="Обычный" xfId="0" builtinId="0"/>
    <cellStyle name="Обычный 2" xfId="2"/>
    <cellStyle name="Обычный 4" xfId="4"/>
  </cellStyles>
  <dxfs count="0"/>
  <tableStyles count="0" defaultTableStyle="TableStyleMedium9" defaultPivotStyle="PivotStyleLight16"/>
  <colors>
    <mruColors>
      <color rgb="FFFFCCFF"/>
      <color rgb="FF251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6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7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8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9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0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1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2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3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1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2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3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4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6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7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8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39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0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1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2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3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4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5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49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0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1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2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3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4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6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7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8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59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0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2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3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4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5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6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7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8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69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1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2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3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4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5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6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7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79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0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1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3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4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5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6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7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8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0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1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4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6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7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8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99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0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1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2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3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4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5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6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7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09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0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1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2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3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5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7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8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19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0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1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2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3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4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5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6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7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8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29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0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1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2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3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4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5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6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7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8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39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0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1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2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3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4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5" name="Text Box 1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8" name="Text Box 4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49" name="Text Box 5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0" name="Text Box 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1" name="Text Box 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2" name="Text Box 16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3" name="Text Box 17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87</xdr:row>
      <xdr:rowOff>44196</xdr:rowOff>
    </xdr:to>
    <xdr:sp macro="" textlink="">
      <xdr:nvSpPr>
        <xdr:cNvPr id="155" name="Text Box 19"/>
        <xdr:cNvSpPr txBox="1">
          <a:spLocks noChangeArrowheads="1"/>
        </xdr:cNvSpPr>
      </xdr:nvSpPr>
      <xdr:spPr bwMode="auto">
        <a:xfrm>
          <a:off x="16659225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56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57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58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3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4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5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6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7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8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0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1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2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3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4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5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6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7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8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79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0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1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2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3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4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5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6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7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8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89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0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3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4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5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6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7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8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199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0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1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2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3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5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6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8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09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0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1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2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4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5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6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7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8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19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0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1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2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3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4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5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6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7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8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29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0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1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2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3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4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6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7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39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0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1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2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3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4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6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7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8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49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0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1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2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4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5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6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8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59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0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1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2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3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4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5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6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7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8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69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0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1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2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3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4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5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6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7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8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0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1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2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3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4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5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6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7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8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89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0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2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3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4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5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6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7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8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299" name="Text Box 1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0" name="Text Box 2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2" name="Text Box 4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3" name="Text Box 5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4" name="Text Box 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5" name="Text Box 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6" name="Text Box 16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7" name="Text Box 17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8" name="Text Box 18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89</xdr:row>
      <xdr:rowOff>60070</xdr:rowOff>
    </xdr:to>
    <xdr:sp macro="" textlink="">
      <xdr:nvSpPr>
        <xdr:cNvPr id="309" name="Text Box 19"/>
        <xdr:cNvSpPr txBox="1">
          <a:spLocks noChangeArrowheads="1"/>
        </xdr:cNvSpPr>
      </xdr:nvSpPr>
      <xdr:spPr bwMode="auto">
        <a:xfrm>
          <a:off x="16659225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0" name="Text Box 1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1" name="Text Box 2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2" name="Text Box 3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3" name="Text Box 4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4" name="Text Box 5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5" name="Text Box 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6" name="Text Box 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7" name="Text Box 1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8" name="Text Box 1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19" name="Text Box 18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0" name="Text Box 19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1" name="Text Box 1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2" name="Text Box 2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4" name="Text Box 4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5" name="Text Box 5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6" name="Text Box 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7" name="Text Box 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8" name="Text Box 1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29" name="Text Box 1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30" name="Text Box 18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31" name="Text Box 19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2" name="Text Box 1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3" name="Text Box 2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4" name="Text Box 3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5" name="Text Box 4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6" name="Text Box 5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8" name="Text Box 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39" name="Text Box 1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40" name="Text Box 1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41" name="Text Box 18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42" name="Text Box 19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6" name="Text Box 4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7" name="Text Box 5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8" name="Text Box 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49" name="Text Box 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50" name="Text Box 1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51" name="Text Box 1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53" name="Text Box 19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54" name="Text Box 1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55" name="Text Box 2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56" name="Text Box 3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57" name="Text Box 4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58" name="Text Box 5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59" name="Text Box 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0" name="Text Box 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1" name="Text Box 1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2" name="Text Box 1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3" name="Text Box 18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4" name="Text Box 19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5" name="Text Box 1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6" name="Text Box 2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8" name="Text Box 4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69" name="Text Box 5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70" name="Text Box 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71" name="Text Box 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72" name="Text Box 1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73" name="Text Box 1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74" name="Text Box 18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75" name="Text Box 19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76" name="Text Box 1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77" name="Text Box 2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78" name="Text Box 3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79" name="Text Box 4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1" name="Text Box 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2" name="Text Box 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3" name="Text Box 1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4" name="Text Box 1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5" name="Text Box 18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386" name="Text Box 19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87" name="Text Box 1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88" name="Text Box 2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89" name="Text Box 3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1" name="Text Box 5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2" name="Text Box 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3" name="Text Box 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4" name="Text Box 1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5" name="Text Box 1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6" name="Text Box 18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397" name="Text Box 19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98" name="Text Box 1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399" name="Text Box 2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1" name="Text Box 4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2" name="Text Box 5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3" name="Text Box 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4" name="Text Box 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5" name="Text Box 16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6" name="Text Box 17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7" name="Text Box 18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114046</xdr:rowOff>
    </xdr:to>
    <xdr:sp macro="" textlink="">
      <xdr:nvSpPr>
        <xdr:cNvPr id="408" name="Text Box 19"/>
        <xdr:cNvSpPr txBox="1">
          <a:spLocks noChangeArrowheads="1"/>
        </xdr:cNvSpPr>
      </xdr:nvSpPr>
      <xdr:spPr bwMode="auto">
        <a:xfrm>
          <a:off x="16659225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09" name="Text Box 1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0" name="Text Box 2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1" name="Text Box 3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2" name="Text Box 4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3" name="Text Box 5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4" name="Text Box 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5" name="Text Box 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6" name="Text Box 1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7" name="Text Box 1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8" name="Text Box 18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19" name="Text Box 19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0" name="Text Box 1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1" name="Text Box 2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3" name="Text Box 4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4" name="Text Box 5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5" name="Text Box 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6" name="Text Box 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7" name="Text Box 16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8" name="Text Box 17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29" name="Text Box 18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91</xdr:row>
      <xdr:rowOff>123571</xdr:rowOff>
    </xdr:to>
    <xdr:sp macro="" textlink="">
      <xdr:nvSpPr>
        <xdr:cNvPr id="430" name="Text Box 19"/>
        <xdr:cNvSpPr txBox="1">
          <a:spLocks noChangeArrowheads="1"/>
        </xdr:cNvSpPr>
      </xdr:nvSpPr>
      <xdr:spPr bwMode="auto">
        <a:xfrm>
          <a:off x="16659225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1" name="Text Box 1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2" name="Text Box 2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3" name="Text Box 3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4" name="Text Box 4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5" name="Text Box 5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7" name="Text Box 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8" name="Text Box 1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39" name="Text Box 1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0" name="Text Box 18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1" name="Text Box 19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2" name="Text Box 1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3" name="Text Box 2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5" name="Text Box 4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6" name="Text Box 5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7" name="Text Box 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8" name="Text Box 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49" name="Text Box 1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0" name="Text Box 1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1" name="Text Box 18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2" name="Text Box 19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3" name="Text Box 1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4" name="Text Box 2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5" name="Text Box 3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6" name="Text Box 4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7" name="Text Box 5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8" name="Text Box 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59" name="Text Box 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60" name="Text Box 16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61" name="Text Box 17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62" name="Text Box 18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34670</xdr:rowOff>
    </xdr:to>
    <xdr:sp macro="" textlink="">
      <xdr:nvSpPr>
        <xdr:cNvPr id="463" name="Text Box 19"/>
        <xdr:cNvSpPr txBox="1">
          <a:spLocks noChangeArrowheads="1"/>
        </xdr:cNvSpPr>
      </xdr:nvSpPr>
      <xdr:spPr bwMode="auto">
        <a:xfrm>
          <a:off x="16659225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71" name="Text Box 16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72" name="Text Box 17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73" name="Text Box 18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474" name="Text Box 19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75" name="Text Box 1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76" name="Text Box 2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77" name="Text Box 3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78" name="Text Box 4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79" name="Text Box 5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80" name="Text Box 6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81" name="Text Box 7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82" name="Text Box 16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83" name="Text Box 17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84" name="Text Box 18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485" name="Text Box 19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86" name="Text Box 1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87" name="Text Box 2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0" name="Text Box 5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1" name="Text Box 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2" name="Text Box 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3" name="Text Box 1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4" name="Text Box 1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5" name="Text Box 18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496" name="Text Box 19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497" name="Text Box 1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498" name="Text Box 2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499" name="Text Box 3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4" name="Text Box 1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5" name="Text Box 1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6" name="Text Box 18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07" name="Text Box 19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08" name="Text Box 1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09" name="Text Box 2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1" name="Text Box 4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2" name="Text Box 5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3" name="Text Box 6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4" name="Text Box 7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5" name="Text Box 16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6" name="Text Box 17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7" name="Text Box 18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345821</xdr:rowOff>
    </xdr:to>
    <xdr:sp macro="" textlink="">
      <xdr:nvSpPr>
        <xdr:cNvPr id="518" name="Text Box 19"/>
        <xdr:cNvSpPr txBox="1">
          <a:spLocks noChangeArrowheads="1"/>
        </xdr:cNvSpPr>
      </xdr:nvSpPr>
      <xdr:spPr bwMode="auto">
        <a:xfrm>
          <a:off x="16659225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19" name="Text Box 1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0" name="Text Box 2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1" name="Text Box 3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2" name="Text Box 4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3" name="Text Box 5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4" name="Text Box 6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5" name="Text Box 7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6" name="Text Box 16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7" name="Text Box 17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8" name="Text Box 18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29" name="Text Box 19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0" name="Text Box 1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1" name="Text Box 2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3" name="Text Box 4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4" name="Text Box 5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6" name="Text Box 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7" name="Text Box 1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8" name="Text Box 1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39" name="Text Box 18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40" name="Text Box 19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1" name="Text Box 1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2" name="Text Box 2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3" name="Text Box 3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4" name="Text Box 4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5" name="Text Box 5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6" name="Text Box 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7" name="Text Box 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8" name="Text Box 1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49" name="Text Box 1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50" name="Text Box 18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51" name="Text Box 19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2" name="Text Box 1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3" name="Text Box 2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5" name="Text Box 4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6" name="Text Box 5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7" name="Text Box 6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8" name="Text Box 7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59" name="Text Box 16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60" name="Text Box 17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61" name="Text Box 18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87</xdr:row>
      <xdr:rowOff>0</xdr:rowOff>
    </xdr:from>
    <xdr:to>
      <xdr:col>11</xdr:col>
      <xdr:colOff>114300</xdr:colOff>
      <xdr:row>92</xdr:row>
      <xdr:rowOff>352171</xdr:rowOff>
    </xdr:to>
    <xdr:sp macro="" textlink="">
      <xdr:nvSpPr>
        <xdr:cNvPr id="562" name="Text Box 19"/>
        <xdr:cNvSpPr txBox="1">
          <a:spLocks noChangeArrowheads="1"/>
        </xdr:cNvSpPr>
      </xdr:nvSpPr>
      <xdr:spPr bwMode="auto">
        <a:xfrm>
          <a:off x="16659225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3" name="Text Box 1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4" name="Text Box 2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5" name="Text Box 3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6" name="Text Box 4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7" name="Text Box 5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8" name="Text Box 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69" name="Text Box 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0" name="Text Box 1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1" name="Text Box 1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2" name="Text Box 18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3" name="Text Box 19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4" name="Text Box 1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5" name="Text Box 2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7" name="Text Box 4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8" name="Text Box 5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79" name="Text Box 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80" name="Text Box 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81" name="Text Box 16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82" name="Text Box 17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83" name="Text Box 18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647445</xdr:rowOff>
    </xdr:to>
    <xdr:sp macro="" textlink="">
      <xdr:nvSpPr>
        <xdr:cNvPr id="584" name="Text Box 19"/>
        <xdr:cNvSpPr txBox="1">
          <a:spLocks noChangeArrowheads="1"/>
        </xdr:cNvSpPr>
      </xdr:nvSpPr>
      <xdr:spPr bwMode="auto">
        <a:xfrm>
          <a:off x="16659225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85" name="Text Box 1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86" name="Text Box 2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87" name="Text Box 3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89" name="Text Box 5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0" name="Text Box 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1" name="Text Box 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2" name="Text Box 1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3" name="Text Box 1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4" name="Text Box 18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5" name="Text Box 19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6" name="Text Box 1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7" name="Text Box 2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599" name="Text Box 4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0" name="Text Box 5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1" name="Text Box 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2" name="Text Box 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3" name="Text Box 1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4" name="Text Box 1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5" name="Text Box 18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6" name="Text Box 19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7" name="Text Box 1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8" name="Text Box 2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09" name="Text Box 3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0" name="Text Box 4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1" name="Text Box 5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2" name="Text Box 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3" name="Text Box 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4" name="Text Box 16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5" name="Text Box 17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83</xdr:row>
      <xdr:rowOff>0</xdr:rowOff>
    </xdr:from>
    <xdr:to>
      <xdr:col>11</xdr:col>
      <xdr:colOff>114300</xdr:colOff>
      <xdr:row>84</xdr:row>
      <xdr:rowOff>650620</xdr:rowOff>
    </xdr:to>
    <xdr:sp macro="" textlink="">
      <xdr:nvSpPr>
        <xdr:cNvPr id="616" name="Text Box 18"/>
        <xdr:cNvSpPr txBox="1">
          <a:spLocks noChangeArrowheads="1"/>
        </xdr:cNvSpPr>
      </xdr:nvSpPr>
      <xdr:spPr bwMode="auto">
        <a:xfrm>
          <a:off x="16659225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18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19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1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2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3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4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5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6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7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8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29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0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1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2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3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5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6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7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8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39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0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1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2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3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4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5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6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7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8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49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0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1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2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4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5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7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8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59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0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1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2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3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4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5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6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7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8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69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0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1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2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3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4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6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7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8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79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0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1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2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3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4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5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6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7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8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89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0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1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2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3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4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5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6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8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699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0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1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2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3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4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5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6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7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8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0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1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2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3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4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5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6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7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8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0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1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2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3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4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5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6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7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8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29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0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1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2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3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4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5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6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7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8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39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0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2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3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4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5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6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7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8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49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0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1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2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3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4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6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7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8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59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0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1" name="Text Box 1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2" name="Text Box 2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4" name="Text Box 4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5" name="Text Box 5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6" name="Text Box 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7" name="Text Box 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8" name="Text Box 16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69" name="Text Box 17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70" name="Text Box 18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87</xdr:row>
      <xdr:rowOff>44196</xdr:rowOff>
    </xdr:to>
    <xdr:sp macro="" textlink="">
      <xdr:nvSpPr>
        <xdr:cNvPr id="771" name="Text Box 19"/>
        <xdr:cNvSpPr txBox="1">
          <a:spLocks noChangeArrowheads="1"/>
        </xdr:cNvSpPr>
      </xdr:nvSpPr>
      <xdr:spPr bwMode="auto">
        <a:xfrm>
          <a:off x="723900" y="40490775"/>
          <a:ext cx="114300" cy="441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2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3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4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5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6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7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8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79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0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1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2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3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4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5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6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7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8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89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0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1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2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3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4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5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6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7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8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799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0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1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2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3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4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5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6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7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09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0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1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2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3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4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5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6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7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8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19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0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1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2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3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4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5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6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7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8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29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0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1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2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3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4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5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6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7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8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39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0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1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2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3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4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5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6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7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8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49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0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1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2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3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4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5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6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7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8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59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0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1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2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3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4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5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6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7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8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69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0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1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2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3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4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5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6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7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8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79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0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1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2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3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4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5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6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7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8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89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0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1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2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3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5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6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7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8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899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0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1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3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4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5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6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7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8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09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0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1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2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3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4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5" name="Text Box 1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6" name="Text Box 2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7" name="Text Box 3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8" name="Text Box 4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19" name="Text Box 5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20" name="Text Box 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21" name="Text Box 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22" name="Text Box 16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23" name="Text Box 17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24" name="Text Box 18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89</xdr:row>
      <xdr:rowOff>60070</xdr:rowOff>
    </xdr:to>
    <xdr:sp macro="" textlink="">
      <xdr:nvSpPr>
        <xdr:cNvPr id="925" name="Text Box 19"/>
        <xdr:cNvSpPr txBox="1">
          <a:spLocks noChangeArrowheads="1"/>
        </xdr:cNvSpPr>
      </xdr:nvSpPr>
      <xdr:spPr bwMode="auto">
        <a:xfrm>
          <a:off x="723900" y="40490775"/>
          <a:ext cx="114300" cy="5775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26" name="Text Box 1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27" name="Text Box 2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28" name="Text Box 3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29" name="Text Box 4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0" name="Text Box 5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1" name="Text Box 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2" name="Text Box 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3" name="Text Box 1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4" name="Text Box 1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5" name="Text Box 18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6" name="Text Box 19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7" name="Text Box 1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8" name="Text Box 2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39" name="Text Box 3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0" name="Text Box 4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1" name="Text Box 5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2" name="Text Box 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3" name="Text Box 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4" name="Text Box 1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5" name="Text Box 1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6" name="Text Box 18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47" name="Text Box 19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48" name="Text Box 1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49" name="Text Box 2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0" name="Text Box 3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1" name="Text Box 4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2" name="Text Box 5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3" name="Text Box 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4" name="Text Box 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6" name="Text Box 1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7" name="Text Box 18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58" name="Text Box 19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59" name="Text Box 1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0" name="Text Box 2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1" name="Text Box 3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2" name="Text Box 4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3" name="Text Box 5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4" name="Text Box 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5" name="Text Box 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6" name="Text Box 1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7" name="Text Box 1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8" name="Text Box 18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969" name="Text Box 19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0" name="Text Box 1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1" name="Text Box 2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2" name="Text Box 3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3" name="Text Box 4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4" name="Text Box 5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5" name="Text Box 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6" name="Text Box 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7" name="Text Box 1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8" name="Text Box 1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79" name="Text Box 18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0" name="Text Box 19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1" name="Text Box 1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2" name="Text Box 2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3" name="Text Box 3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4" name="Text Box 4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5" name="Text Box 5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6" name="Text Box 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7" name="Text Box 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8" name="Text Box 1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89" name="Text Box 1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90" name="Text Box 18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991" name="Text Box 19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2" name="Text Box 1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4" name="Text Box 3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5" name="Text Box 4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6" name="Text Box 5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7" name="Text Box 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8" name="Text Box 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999" name="Text Box 1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00" name="Text Box 1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02" name="Text Box 19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3" name="Text Box 1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4" name="Text Box 2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5" name="Text Box 3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6" name="Text Box 4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7" name="Text Box 5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8" name="Text Box 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09" name="Text Box 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10" name="Text Box 1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11" name="Text Box 1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12" name="Text Box 18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13" name="Text Box 19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14" name="Text Box 1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15" name="Text Box 2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16" name="Text Box 3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17" name="Text Box 4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18" name="Text Box 5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19" name="Text Box 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20" name="Text Box 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21" name="Text Box 16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22" name="Text Box 17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23" name="Text Box 18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114046</xdr:rowOff>
    </xdr:to>
    <xdr:sp macro="" textlink="">
      <xdr:nvSpPr>
        <xdr:cNvPr id="1024" name="Text Box 19"/>
        <xdr:cNvSpPr txBox="1">
          <a:spLocks noChangeArrowheads="1"/>
        </xdr:cNvSpPr>
      </xdr:nvSpPr>
      <xdr:spPr bwMode="auto">
        <a:xfrm>
          <a:off x="723900" y="404907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2" name="Text Box 1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3" name="Text Box 1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4" name="Text Box 18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5" name="Text Box 19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6" name="Text Box 1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7" name="Text Box 2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8" name="Text Box 3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39" name="Text Box 4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0" name="Text Box 5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1" name="Text Box 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2" name="Text Box 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3" name="Text Box 16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4" name="Text Box 17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5" name="Text Box 18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91</xdr:row>
      <xdr:rowOff>123571</xdr:rowOff>
    </xdr:to>
    <xdr:sp macro="" textlink="">
      <xdr:nvSpPr>
        <xdr:cNvPr id="1046" name="Text Box 19"/>
        <xdr:cNvSpPr txBox="1">
          <a:spLocks noChangeArrowheads="1"/>
        </xdr:cNvSpPr>
      </xdr:nvSpPr>
      <xdr:spPr bwMode="auto">
        <a:xfrm>
          <a:off x="723900" y="40490775"/>
          <a:ext cx="114300" cy="12284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47" name="Text Box 1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48" name="Text Box 2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49" name="Text Box 3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0" name="Text Box 4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1" name="Text Box 5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2" name="Text Box 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3" name="Text Box 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5" name="Text Box 1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6" name="Text Box 18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7" name="Text Box 19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8" name="Text Box 1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59" name="Text Box 2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0" name="Text Box 3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1" name="Text Box 4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2" name="Text Box 5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3" name="Text Box 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4" name="Text Box 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5" name="Text Box 1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6" name="Text Box 1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7" name="Text Box 18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8" name="Text Box 19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69" name="Text Box 1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0" name="Text Box 2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1" name="Text Box 3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2" name="Text Box 4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3" name="Text Box 5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4" name="Text Box 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5" name="Text Box 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6" name="Text Box 16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7" name="Text Box 17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8" name="Text Box 18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34670</xdr:rowOff>
    </xdr:to>
    <xdr:sp macro="" textlink="">
      <xdr:nvSpPr>
        <xdr:cNvPr id="1079" name="Text Box 19"/>
        <xdr:cNvSpPr txBox="1">
          <a:spLocks noChangeArrowheads="1"/>
        </xdr:cNvSpPr>
      </xdr:nvSpPr>
      <xdr:spPr bwMode="auto">
        <a:xfrm>
          <a:off x="723900" y="38471475"/>
          <a:ext cx="114300" cy="12189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0" name="Text Box 1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1" name="Text Box 2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2" name="Text Box 3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3" name="Text Box 4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4" name="Text Box 5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5" name="Text Box 6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6" name="Text Box 7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7" name="Text Box 16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8" name="Text Box 17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89" name="Text Box 18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090" name="Text Box 19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1" name="Text Box 1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2" name="Text Box 2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3" name="Text Box 3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4" name="Text Box 4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5" name="Text Box 5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6" name="Text Box 6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7" name="Text Box 7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8" name="Text Box 16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099" name="Text Box 17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00" name="Text Box 18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01" name="Text Box 19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2" name="Text Box 1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3" name="Text Box 2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4" name="Text Box 3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6" name="Text Box 5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7" name="Text Box 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8" name="Text Box 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09" name="Text Box 1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10" name="Text Box 1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11" name="Text Box 18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12" name="Text Box 19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3" name="Text Box 1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4" name="Text Box 2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5" name="Text Box 3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6" name="Text Box 4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7" name="Text Box 5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8" name="Text Box 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19" name="Text Box 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20" name="Text Box 1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21" name="Text Box 1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22" name="Text Box 18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23" name="Text Box 19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24" name="Text Box 1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25" name="Text Box 2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26" name="Text Box 3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27" name="Text Box 4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28" name="Text Box 5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29" name="Text Box 6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30" name="Text Box 7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31" name="Text Box 16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32" name="Text Box 17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33" name="Text Box 18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345821</xdr:rowOff>
    </xdr:to>
    <xdr:sp macro="" textlink="">
      <xdr:nvSpPr>
        <xdr:cNvPr id="1134" name="Text Box 19"/>
        <xdr:cNvSpPr txBox="1">
          <a:spLocks noChangeArrowheads="1"/>
        </xdr:cNvSpPr>
      </xdr:nvSpPr>
      <xdr:spPr bwMode="auto">
        <a:xfrm>
          <a:off x="723900" y="40490775"/>
          <a:ext cx="114300" cy="18348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35" name="Text Box 1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36" name="Text Box 2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37" name="Text Box 3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38" name="Text Box 4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39" name="Text Box 5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40" name="Text Box 6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41" name="Text Box 7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42" name="Text Box 16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43" name="Text Box 17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44" name="Text Box 18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45" name="Text Box 19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46" name="Text Box 1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47" name="Text Box 2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48" name="Text Box 3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49" name="Text Box 4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0" name="Text Box 5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2" name="Text Box 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3" name="Text Box 1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4" name="Text Box 1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5" name="Text Box 18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56" name="Text Box 19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57" name="Text Box 1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59" name="Text Box 3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0" name="Text Box 4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1" name="Text Box 5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2" name="Text Box 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3" name="Text Box 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4" name="Text Box 1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5" name="Text Box 1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167" name="Text Box 19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68" name="Text Box 1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69" name="Text Box 2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0" name="Text Box 3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1" name="Text Box 4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2" name="Text Box 5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3" name="Text Box 6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4" name="Text Box 7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5" name="Text Box 16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6" name="Text Box 17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7" name="Text Box 18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114300</xdr:colOff>
      <xdr:row>92</xdr:row>
      <xdr:rowOff>352171</xdr:rowOff>
    </xdr:to>
    <xdr:sp macro="" textlink="">
      <xdr:nvSpPr>
        <xdr:cNvPr id="1178" name="Text Box 19"/>
        <xdr:cNvSpPr txBox="1">
          <a:spLocks noChangeArrowheads="1"/>
        </xdr:cNvSpPr>
      </xdr:nvSpPr>
      <xdr:spPr bwMode="auto">
        <a:xfrm>
          <a:off x="723900" y="40490775"/>
          <a:ext cx="114300" cy="18412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79" name="Text Box 1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0" name="Text Box 2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1" name="Text Box 3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2" name="Text Box 4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3" name="Text Box 5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4" name="Text Box 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5" name="Text Box 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6" name="Text Box 1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7" name="Text Box 1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8" name="Text Box 18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89" name="Text Box 19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0" name="Text Box 1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1" name="Text Box 2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2" name="Text Box 3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3" name="Text Box 4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4" name="Text Box 5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5" name="Text Box 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6" name="Text Box 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8" name="Text Box 17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199" name="Text Box 18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647445</xdr:rowOff>
    </xdr:to>
    <xdr:sp macro="" textlink="">
      <xdr:nvSpPr>
        <xdr:cNvPr id="1200" name="Text Box 19"/>
        <xdr:cNvSpPr txBox="1">
          <a:spLocks noChangeArrowheads="1"/>
        </xdr:cNvSpPr>
      </xdr:nvSpPr>
      <xdr:spPr bwMode="auto">
        <a:xfrm>
          <a:off x="723900" y="38471475"/>
          <a:ext cx="114300" cy="18285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1" name="Text Box 1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2" name="Text Box 2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3" name="Text Box 3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5" name="Text Box 5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6" name="Text Box 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7" name="Text Box 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8" name="Text Box 1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09" name="Text Box 1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0" name="Text Box 18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1" name="Text Box 19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2" name="Text Box 1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3" name="Text Box 2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4" name="Text Box 3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5" name="Text Box 4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6" name="Text Box 5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7" name="Text Box 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8" name="Text Box 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19" name="Text Box 1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0" name="Text Box 1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1" name="Text Box 18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2" name="Text Box 19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3" name="Text Box 1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4" name="Text Box 2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5" name="Text Box 3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6" name="Text Box 4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7" name="Text Box 5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8" name="Text Box 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29" name="Text Box 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30" name="Text Box 16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31" name="Text Box 17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32" name="Text Box 18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114300</xdr:colOff>
      <xdr:row>84</xdr:row>
      <xdr:rowOff>650620</xdr:rowOff>
    </xdr:to>
    <xdr:sp macro="" textlink="">
      <xdr:nvSpPr>
        <xdr:cNvPr id="1233" name="Text Box 19"/>
        <xdr:cNvSpPr txBox="1">
          <a:spLocks noChangeArrowheads="1"/>
        </xdr:cNvSpPr>
      </xdr:nvSpPr>
      <xdr:spPr bwMode="auto">
        <a:xfrm>
          <a:off x="723900" y="38471475"/>
          <a:ext cx="114300" cy="18317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2"/>
  <sheetViews>
    <sheetView showZeros="0" tabSelected="1" view="pageBreakPreview" zoomScale="50" zoomScaleNormal="75" zoomScaleSheetLayoutView="50" zoomScalePageLayoutView="5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U6" sqref="U6"/>
    </sheetView>
  </sheetViews>
  <sheetFormatPr defaultColWidth="9.140625" defaultRowHeight="54.95" customHeight="1" x14ac:dyDescent="0.2"/>
  <cols>
    <col min="1" max="1" width="10.85546875" style="63" customWidth="1"/>
    <col min="2" max="2" width="25.85546875" style="2" customWidth="1"/>
    <col min="3" max="3" width="23.28515625" style="69" customWidth="1"/>
    <col min="4" max="4" width="59.28515625" style="4" customWidth="1"/>
    <col min="5" max="5" width="41.28515625" style="4" customWidth="1"/>
    <col min="6" max="6" width="12.42578125" style="3" customWidth="1"/>
    <col min="7" max="7" width="9.140625" style="18" customWidth="1"/>
    <col min="8" max="11" width="9.140625" style="3" customWidth="1"/>
    <col min="12" max="12" width="18.7109375" style="18" customWidth="1"/>
    <col min="13" max="14" width="18.7109375" style="3" customWidth="1"/>
    <col min="15" max="15" width="19.7109375" style="3" customWidth="1"/>
    <col min="16" max="16" width="16.28515625" style="3" customWidth="1"/>
    <col min="17" max="17" width="38.28515625" style="3" customWidth="1"/>
    <col min="18" max="18" width="12.85546875" style="3" customWidth="1"/>
    <col min="19" max="19" width="31.85546875" style="3" customWidth="1"/>
    <col min="20" max="20" width="10.7109375" style="3" customWidth="1"/>
    <col min="21" max="21" width="36.7109375" style="3" customWidth="1"/>
    <col min="22" max="23" width="0" style="1" hidden="1" customWidth="1"/>
    <col min="24" max="24" width="16.140625" style="3" hidden="1" customWidth="1"/>
    <col min="25" max="25" width="5.7109375" style="1" customWidth="1"/>
    <col min="26" max="26" width="30.85546875" style="1" customWidth="1"/>
    <col min="27" max="16384" width="9.140625" style="1"/>
  </cols>
  <sheetData>
    <row r="1" spans="1:25" ht="27" x14ac:dyDescent="0.2">
      <c r="A1" s="177" t="s">
        <v>118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X1" s="8"/>
    </row>
    <row r="2" spans="1:25" s="6" customFormat="1" ht="81.75" thickBot="1" x14ac:dyDescent="0.25">
      <c r="A2" s="9" t="s">
        <v>7</v>
      </c>
      <c r="B2" s="76" t="s">
        <v>8</v>
      </c>
      <c r="C2" s="92" t="s">
        <v>10</v>
      </c>
      <c r="D2" s="10" t="s">
        <v>11</v>
      </c>
      <c r="E2" s="70" t="s">
        <v>0</v>
      </c>
      <c r="F2" s="10" t="s">
        <v>9</v>
      </c>
      <c r="G2" s="179" t="s">
        <v>1</v>
      </c>
      <c r="H2" s="180"/>
      <c r="I2" s="180"/>
      <c r="J2" s="181"/>
      <c r="K2" s="77"/>
      <c r="L2" s="182" t="s">
        <v>2</v>
      </c>
      <c r="M2" s="183"/>
      <c r="N2" s="183"/>
      <c r="O2" s="184"/>
      <c r="P2" s="78"/>
      <c r="Q2" s="94" t="s">
        <v>196</v>
      </c>
      <c r="R2" s="94"/>
      <c r="S2" s="94" t="s">
        <v>197</v>
      </c>
      <c r="T2" s="94"/>
      <c r="U2" s="78" t="s">
        <v>321</v>
      </c>
    </row>
    <row r="3" spans="1:25" s="5" customFormat="1" ht="37.5" x14ac:dyDescent="0.2">
      <c r="A3" s="62"/>
      <c r="B3" s="11"/>
      <c r="C3" s="59"/>
      <c r="D3" s="11"/>
      <c r="E3" s="11"/>
      <c r="F3" s="11"/>
      <c r="G3" s="12" t="s">
        <v>3</v>
      </c>
      <c r="H3" s="12" t="s">
        <v>4</v>
      </c>
      <c r="I3" s="12" t="s">
        <v>5</v>
      </c>
      <c r="J3" s="12" t="s">
        <v>6</v>
      </c>
      <c r="K3" s="12" t="s">
        <v>12</v>
      </c>
      <c r="L3" s="12" t="s">
        <v>3</v>
      </c>
      <c r="M3" s="170" t="s">
        <v>4</v>
      </c>
      <c r="N3" s="170" t="s">
        <v>5</v>
      </c>
      <c r="O3" s="170" t="s">
        <v>6</v>
      </c>
      <c r="P3" s="170" t="s">
        <v>12</v>
      </c>
      <c r="Q3" s="174"/>
      <c r="R3" s="174"/>
      <c r="S3" s="174"/>
      <c r="T3" s="174"/>
      <c r="U3" s="12"/>
      <c r="X3" s="7"/>
    </row>
    <row r="4" spans="1:25" s="5" customFormat="1" ht="82.5" customHeight="1" x14ac:dyDescent="0.2">
      <c r="A4" s="124">
        <v>1</v>
      </c>
      <c r="B4" s="125" t="s">
        <v>32</v>
      </c>
      <c r="C4" s="126" t="s">
        <v>165</v>
      </c>
      <c r="D4" s="127" t="s">
        <v>19</v>
      </c>
      <c r="E4" s="128" t="s">
        <v>176</v>
      </c>
      <c r="F4" s="52">
        <v>3</v>
      </c>
      <c r="G4" s="52">
        <v>254</v>
      </c>
      <c r="H4" s="52">
        <v>254</v>
      </c>
      <c r="I4" s="52">
        <v>254</v>
      </c>
      <c r="J4" s="52"/>
      <c r="K4" s="52"/>
      <c r="L4" s="74" t="s">
        <v>282</v>
      </c>
      <c r="M4" s="79" t="s">
        <v>283</v>
      </c>
      <c r="N4" s="79" t="s">
        <v>284</v>
      </c>
      <c r="O4" s="79"/>
      <c r="P4" s="79"/>
      <c r="Q4" s="72" t="s">
        <v>311</v>
      </c>
      <c r="R4" s="122">
        <v>1</v>
      </c>
      <c r="S4" s="73" t="s">
        <v>311</v>
      </c>
      <c r="T4" s="146">
        <v>1</v>
      </c>
      <c r="U4" s="80"/>
      <c r="V4" s="90"/>
      <c r="W4" s="90"/>
      <c r="X4" s="91"/>
      <c r="Y4" s="105"/>
    </row>
    <row r="5" spans="1:25" s="5" customFormat="1" ht="90" customHeight="1" x14ac:dyDescent="0.2">
      <c r="A5" s="129">
        <v>2</v>
      </c>
      <c r="B5" s="125" t="s">
        <v>32</v>
      </c>
      <c r="C5" s="126" t="s">
        <v>165</v>
      </c>
      <c r="D5" s="127" t="s">
        <v>15</v>
      </c>
      <c r="E5" s="130" t="s">
        <v>177</v>
      </c>
      <c r="F5" s="52">
        <v>4</v>
      </c>
      <c r="G5" s="52">
        <v>550</v>
      </c>
      <c r="H5" s="52">
        <v>550</v>
      </c>
      <c r="I5" s="52">
        <v>550</v>
      </c>
      <c r="J5" s="52">
        <v>550</v>
      </c>
      <c r="K5" s="52"/>
      <c r="L5" s="74" t="s">
        <v>203</v>
      </c>
      <c r="M5" s="79" t="s">
        <v>281</v>
      </c>
      <c r="N5" s="79" t="s">
        <v>205</v>
      </c>
      <c r="O5" s="79" t="s">
        <v>206</v>
      </c>
      <c r="P5" s="79"/>
      <c r="Q5" s="72" t="s">
        <v>324</v>
      </c>
      <c r="R5" s="122">
        <v>1</v>
      </c>
      <c r="S5" s="73" t="s">
        <v>324</v>
      </c>
      <c r="T5" s="146">
        <v>1</v>
      </c>
      <c r="U5" s="80"/>
      <c r="V5" s="90"/>
      <c r="W5" s="90"/>
      <c r="X5" s="91"/>
      <c r="Y5" s="105"/>
    </row>
    <row r="6" spans="1:25" s="5" customFormat="1" ht="75" x14ac:dyDescent="0.2">
      <c r="A6" s="131">
        <v>3</v>
      </c>
      <c r="B6" s="125" t="s">
        <v>32</v>
      </c>
      <c r="C6" s="126" t="s">
        <v>13</v>
      </c>
      <c r="D6" s="127" t="s">
        <v>14</v>
      </c>
      <c r="E6" s="130" t="s">
        <v>178</v>
      </c>
      <c r="F6" s="166">
        <v>3</v>
      </c>
      <c r="G6" s="164">
        <v>240</v>
      </c>
      <c r="H6" s="164">
        <v>240</v>
      </c>
      <c r="I6" s="164">
        <v>240</v>
      </c>
      <c r="J6" s="164"/>
      <c r="K6" s="164"/>
      <c r="L6" s="75" t="s">
        <v>274</v>
      </c>
      <c r="M6" s="80" t="s">
        <v>275</v>
      </c>
      <c r="N6" s="80" t="s">
        <v>276</v>
      </c>
      <c r="O6" s="80"/>
      <c r="P6" s="80"/>
      <c r="Q6" s="73" t="s">
        <v>332</v>
      </c>
      <c r="R6" s="146">
        <v>1</v>
      </c>
      <c r="S6" s="80"/>
      <c r="T6" s="98"/>
      <c r="U6" s="98"/>
      <c r="V6" s="90"/>
      <c r="W6" s="90"/>
      <c r="X6" s="91"/>
      <c r="Y6" s="105"/>
    </row>
    <row r="7" spans="1:25" s="5" customFormat="1" ht="75" x14ac:dyDescent="0.2">
      <c r="A7" s="124">
        <v>4</v>
      </c>
      <c r="B7" s="125" t="s">
        <v>32</v>
      </c>
      <c r="C7" s="126" t="s">
        <v>165</v>
      </c>
      <c r="D7" s="127" t="s">
        <v>16</v>
      </c>
      <c r="E7" s="128" t="s">
        <v>179</v>
      </c>
      <c r="F7" s="52">
        <v>3</v>
      </c>
      <c r="G7" s="52">
        <v>220</v>
      </c>
      <c r="H7" s="52">
        <v>220</v>
      </c>
      <c r="I7" s="52">
        <v>220</v>
      </c>
      <c r="J7" s="52"/>
      <c r="K7" s="52"/>
      <c r="L7" s="74" t="s">
        <v>250</v>
      </c>
      <c r="M7" s="79" t="s">
        <v>279</v>
      </c>
      <c r="N7" s="79" t="s">
        <v>280</v>
      </c>
      <c r="O7" s="79"/>
      <c r="P7" s="79"/>
      <c r="Q7" s="72" t="s">
        <v>333</v>
      </c>
      <c r="R7" s="122">
        <v>1</v>
      </c>
      <c r="S7" s="72" t="s">
        <v>333</v>
      </c>
      <c r="T7" s="122">
        <v>1</v>
      </c>
      <c r="U7" s="80"/>
      <c r="V7" s="90"/>
      <c r="W7" s="90"/>
      <c r="X7" s="91"/>
      <c r="Y7" s="105"/>
    </row>
    <row r="8" spans="1:25" s="5" customFormat="1" ht="75" x14ac:dyDescent="0.2">
      <c r="A8" s="129">
        <v>5</v>
      </c>
      <c r="B8" s="125" t="s">
        <v>32</v>
      </c>
      <c r="C8" s="126" t="s">
        <v>285</v>
      </c>
      <c r="D8" s="127" t="s">
        <v>18</v>
      </c>
      <c r="E8" s="130" t="s">
        <v>180</v>
      </c>
      <c r="F8" s="52">
        <v>2</v>
      </c>
      <c r="G8" s="52">
        <v>350</v>
      </c>
      <c r="H8" s="52">
        <v>350</v>
      </c>
      <c r="I8" s="52"/>
      <c r="J8" s="52"/>
      <c r="K8" s="52"/>
      <c r="L8" s="74" t="s">
        <v>253</v>
      </c>
      <c r="M8" s="79" t="s">
        <v>278</v>
      </c>
      <c r="N8" s="79"/>
      <c r="O8" s="79"/>
      <c r="P8" s="79"/>
      <c r="Q8" s="79"/>
      <c r="R8" s="96"/>
      <c r="S8" s="81"/>
      <c r="T8" s="102"/>
      <c r="U8" s="81"/>
      <c r="V8" s="90"/>
      <c r="W8" s="90"/>
      <c r="X8" s="91"/>
      <c r="Y8" s="105"/>
    </row>
    <row r="9" spans="1:25" s="5" customFormat="1" ht="18.75" x14ac:dyDescent="0.2">
      <c r="A9" s="129"/>
      <c r="B9" s="125"/>
      <c r="C9" s="126"/>
      <c r="D9" s="127"/>
      <c r="E9" s="132"/>
      <c r="F9" s="145">
        <f>G9+H9+I9+J9+K9</f>
        <v>5042</v>
      </c>
      <c r="G9" s="124">
        <f>G8+G7+G6+G5+G4</f>
        <v>1614</v>
      </c>
      <c r="H9" s="124">
        <f t="shared" ref="H9:K9" si="0">H8+H7+H6+H5+H4</f>
        <v>1614</v>
      </c>
      <c r="I9" s="124">
        <f t="shared" si="0"/>
        <v>1264</v>
      </c>
      <c r="J9" s="124">
        <f t="shared" si="0"/>
        <v>550</v>
      </c>
      <c r="K9" s="124">
        <f t="shared" si="0"/>
        <v>0</v>
      </c>
      <c r="L9" s="72"/>
      <c r="M9" s="72"/>
      <c r="N9" s="72"/>
      <c r="O9" s="72"/>
      <c r="P9" s="72"/>
      <c r="Q9" s="72"/>
      <c r="R9" s="122">
        <v>4</v>
      </c>
      <c r="S9" s="73"/>
      <c r="T9" s="146">
        <v>3</v>
      </c>
      <c r="U9" s="73"/>
      <c r="V9" s="147"/>
      <c r="W9" s="147"/>
      <c r="X9" s="148"/>
      <c r="Y9" s="149"/>
    </row>
    <row r="10" spans="1:25" s="66" customFormat="1" ht="75" x14ac:dyDescent="0.2">
      <c r="A10" s="131">
        <v>6</v>
      </c>
      <c r="B10" s="125" t="s">
        <v>62</v>
      </c>
      <c r="C10" s="126" t="s">
        <v>58</v>
      </c>
      <c r="D10" s="127" t="s">
        <v>146</v>
      </c>
      <c r="E10" s="130" t="s">
        <v>181</v>
      </c>
      <c r="F10" s="56">
        <v>80</v>
      </c>
      <c r="G10" s="56">
        <v>80</v>
      </c>
      <c r="H10" s="56">
        <v>80</v>
      </c>
      <c r="I10" s="56">
        <v>80</v>
      </c>
      <c r="J10" s="56">
        <v>80</v>
      </c>
      <c r="K10" s="56">
        <v>80</v>
      </c>
      <c r="L10" s="75">
        <v>46189</v>
      </c>
      <c r="M10" s="80">
        <v>46204</v>
      </c>
      <c r="N10" s="80">
        <v>46219</v>
      </c>
      <c r="O10" s="80">
        <v>46234</v>
      </c>
      <c r="P10" s="80">
        <v>46262</v>
      </c>
      <c r="Q10" s="73" t="s">
        <v>294</v>
      </c>
      <c r="R10" s="146">
        <v>1</v>
      </c>
      <c r="S10" s="99"/>
      <c r="T10" s="103"/>
      <c r="U10" s="99"/>
      <c r="V10" s="84"/>
      <c r="W10" s="84"/>
      <c r="X10" s="114"/>
      <c r="Y10" s="107"/>
    </row>
    <row r="11" spans="1:25" s="66" customFormat="1" ht="75" x14ac:dyDescent="0.2">
      <c r="A11" s="124">
        <v>7</v>
      </c>
      <c r="B11" s="125" t="s">
        <v>62</v>
      </c>
      <c r="C11" s="126" t="s">
        <v>165</v>
      </c>
      <c r="D11" s="127" t="s">
        <v>60</v>
      </c>
      <c r="E11" s="128" t="s">
        <v>61</v>
      </c>
      <c r="F11" s="53">
        <v>4</v>
      </c>
      <c r="G11" s="54">
        <v>146</v>
      </c>
      <c r="H11" s="54">
        <v>146</v>
      </c>
      <c r="I11" s="54">
        <v>146</v>
      </c>
      <c r="J11" s="54">
        <v>146</v>
      </c>
      <c r="K11" s="54"/>
      <c r="L11" s="74">
        <v>46175</v>
      </c>
      <c r="M11" s="79">
        <v>46197</v>
      </c>
      <c r="N11" s="79">
        <v>46218</v>
      </c>
      <c r="O11" s="79">
        <v>46239</v>
      </c>
      <c r="P11" s="79"/>
      <c r="Q11" s="72" t="s">
        <v>312</v>
      </c>
      <c r="R11" s="122">
        <v>1</v>
      </c>
      <c r="S11" s="73" t="s">
        <v>312</v>
      </c>
      <c r="T11" s="146">
        <v>1</v>
      </c>
      <c r="U11" s="80"/>
      <c r="V11" s="84"/>
      <c r="W11" s="84"/>
      <c r="X11" s="114"/>
      <c r="Y11" s="107"/>
    </row>
    <row r="12" spans="1:25" s="66" customFormat="1" ht="75" x14ac:dyDescent="0.2">
      <c r="A12" s="129">
        <v>8</v>
      </c>
      <c r="B12" s="125" t="s">
        <v>62</v>
      </c>
      <c r="C12" s="126" t="s">
        <v>165</v>
      </c>
      <c r="D12" s="127" t="s">
        <v>56</v>
      </c>
      <c r="E12" s="130" t="s">
        <v>57</v>
      </c>
      <c r="F12" s="53">
        <v>4</v>
      </c>
      <c r="G12" s="54">
        <v>290</v>
      </c>
      <c r="H12" s="54">
        <v>290</v>
      </c>
      <c r="I12" s="54">
        <v>290</v>
      </c>
      <c r="J12" s="54">
        <v>290</v>
      </c>
      <c r="K12" s="54"/>
      <c r="L12" s="74">
        <v>46174</v>
      </c>
      <c r="M12" s="79">
        <v>46197</v>
      </c>
      <c r="N12" s="79">
        <v>46220</v>
      </c>
      <c r="O12" s="79">
        <v>46243</v>
      </c>
      <c r="P12" s="79"/>
      <c r="Q12" s="72" t="s">
        <v>313</v>
      </c>
      <c r="R12" s="122">
        <v>1</v>
      </c>
      <c r="S12" s="73" t="s">
        <v>313</v>
      </c>
      <c r="T12" s="146">
        <v>1</v>
      </c>
      <c r="U12" s="80"/>
      <c r="V12" s="84"/>
      <c r="W12" s="84"/>
      <c r="X12" s="114"/>
      <c r="Y12" s="107"/>
    </row>
    <row r="13" spans="1:25" s="66" customFormat="1" ht="57.75" customHeight="1" x14ac:dyDescent="0.2">
      <c r="A13" s="131">
        <v>9</v>
      </c>
      <c r="B13" s="125" t="s">
        <v>62</v>
      </c>
      <c r="C13" s="126" t="s">
        <v>286</v>
      </c>
      <c r="D13" s="127" t="s">
        <v>59</v>
      </c>
      <c r="E13" s="130" t="s">
        <v>182</v>
      </c>
      <c r="F13" s="55">
        <v>4</v>
      </c>
      <c r="G13" s="56">
        <v>300</v>
      </c>
      <c r="H13" s="56">
        <v>300</v>
      </c>
      <c r="I13" s="56">
        <v>300</v>
      </c>
      <c r="J13" s="56">
        <v>300</v>
      </c>
      <c r="K13" s="56"/>
      <c r="L13" s="75">
        <v>46174</v>
      </c>
      <c r="M13" s="80">
        <v>46197</v>
      </c>
      <c r="N13" s="80">
        <v>46220</v>
      </c>
      <c r="O13" s="80">
        <v>46243</v>
      </c>
      <c r="P13" s="80"/>
      <c r="Q13" s="73" t="s">
        <v>309</v>
      </c>
      <c r="R13" s="146">
        <v>1</v>
      </c>
      <c r="S13" s="80"/>
      <c r="T13" s="98"/>
      <c r="U13" s="73" t="s">
        <v>323</v>
      </c>
      <c r="V13" s="150"/>
      <c r="W13" s="150"/>
      <c r="X13" s="151"/>
      <c r="Y13" s="152"/>
    </row>
    <row r="14" spans="1:25" s="66" customFormat="1" ht="18.75" x14ac:dyDescent="0.2">
      <c r="A14" s="133"/>
      <c r="B14" s="125"/>
      <c r="C14" s="126"/>
      <c r="D14" s="127"/>
      <c r="E14" s="134"/>
      <c r="F14" s="145">
        <v>3420</v>
      </c>
      <c r="G14" s="124">
        <f>G13+G12+G11+G10</f>
        <v>816</v>
      </c>
      <c r="H14" s="124">
        <f t="shared" ref="H14:K14" si="1">H13+H12+H11+H10</f>
        <v>816</v>
      </c>
      <c r="I14" s="124">
        <f t="shared" si="1"/>
        <v>816</v>
      </c>
      <c r="J14" s="124">
        <f t="shared" si="1"/>
        <v>816</v>
      </c>
      <c r="K14" s="124">
        <f t="shared" si="1"/>
        <v>80</v>
      </c>
      <c r="L14" s="72"/>
      <c r="M14" s="72"/>
      <c r="N14" s="72"/>
      <c r="O14" s="72"/>
      <c r="P14" s="72"/>
      <c r="Q14" s="72"/>
      <c r="R14" s="122">
        <v>4</v>
      </c>
      <c r="S14" s="73"/>
      <c r="T14" s="146">
        <v>2</v>
      </c>
      <c r="U14" s="73"/>
      <c r="V14" s="150"/>
      <c r="W14" s="150"/>
      <c r="X14" s="151"/>
      <c r="Y14" s="152"/>
    </row>
    <row r="15" spans="1:25" s="5" customFormat="1" ht="98.25" customHeight="1" x14ac:dyDescent="0.2">
      <c r="A15" s="129">
        <v>10</v>
      </c>
      <c r="B15" s="125" t="s">
        <v>48</v>
      </c>
      <c r="C15" s="126" t="s">
        <v>49</v>
      </c>
      <c r="D15" s="127" t="s">
        <v>50</v>
      </c>
      <c r="E15" s="130" t="s">
        <v>51</v>
      </c>
      <c r="F15" s="53">
        <v>4</v>
      </c>
      <c r="G15" s="54">
        <v>680</v>
      </c>
      <c r="H15" s="54">
        <v>680</v>
      </c>
      <c r="I15" s="54">
        <v>680</v>
      </c>
      <c r="J15" s="54">
        <v>680</v>
      </c>
      <c r="K15" s="54"/>
      <c r="L15" s="74">
        <v>46175</v>
      </c>
      <c r="M15" s="79">
        <v>46198</v>
      </c>
      <c r="N15" s="79">
        <v>46221</v>
      </c>
      <c r="O15" s="79">
        <v>46243</v>
      </c>
      <c r="P15" s="79"/>
      <c r="Q15" s="72" t="s">
        <v>300</v>
      </c>
      <c r="R15" s="122">
        <v>1</v>
      </c>
      <c r="S15" s="80"/>
      <c r="T15" s="98"/>
      <c r="U15" s="80"/>
      <c r="V15" s="90"/>
      <c r="W15" s="90"/>
      <c r="X15" s="91"/>
      <c r="Y15" s="105"/>
    </row>
    <row r="16" spans="1:25" s="5" customFormat="1" ht="18.75" x14ac:dyDescent="0.2">
      <c r="A16" s="124"/>
      <c r="B16" s="125"/>
      <c r="C16" s="126"/>
      <c r="D16" s="127"/>
      <c r="E16" s="135"/>
      <c r="F16" s="145">
        <f>G16+H16+I16+J16</f>
        <v>2720</v>
      </c>
      <c r="G16" s="124">
        <f>G15</f>
        <v>680</v>
      </c>
      <c r="H16" s="124">
        <f t="shared" ref="H16:K16" si="2">H15</f>
        <v>680</v>
      </c>
      <c r="I16" s="124">
        <f t="shared" si="2"/>
        <v>680</v>
      </c>
      <c r="J16" s="124">
        <f t="shared" si="2"/>
        <v>680</v>
      </c>
      <c r="K16" s="124">
        <f t="shared" si="2"/>
        <v>0</v>
      </c>
      <c r="L16" s="72"/>
      <c r="M16" s="72"/>
      <c r="N16" s="72"/>
      <c r="O16" s="72"/>
      <c r="P16" s="72"/>
      <c r="Q16" s="72"/>
      <c r="R16" s="122">
        <v>1</v>
      </c>
      <c r="S16" s="73"/>
      <c r="T16" s="146"/>
      <c r="U16" s="73"/>
      <c r="V16" s="147"/>
      <c r="W16" s="147"/>
      <c r="X16" s="148"/>
      <c r="Y16" s="149"/>
    </row>
    <row r="17" spans="1:26" s="5" customFormat="1" ht="78" customHeight="1" x14ac:dyDescent="0.2">
      <c r="A17" s="124">
        <v>11</v>
      </c>
      <c r="B17" s="125" t="s">
        <v>88</v>
      </c>
      <c r="C17" s="126" t="s">
        <v>161</v>
      </c>
      <c r="D17" s="127" t="s">
        <v>81</v>
      </c>
      <c r="E17" s="128" t="s">
        <v>159</v>
      </c>
      <c r="F17" s="52">
        <v>4</v>
      </c>
      <c r="G17" s="52">
        <v>400</v>
      </c>
      <c r="H17" s="52">
        <v>400</v>
      </c>
      <c r="I17" s="52">
        <v>400</v>
      </c>
      <c r="J17" s="52">
        <v>400</v>
      </c>
      <c r="K17" s="52"/>
      <c r="L17" s="74">
        <v>46174</v>
      </c>
      <c r="M17" s="79">
        <v>46197</v>
      </c>
      <c r="N17" s="79">
        <v>46220</v>
      </c>
      <c r="O17" s="79">
        <v>46243</v>
      </c>
      <c r="P17" s="79"/>
      <c r="Q17" s="72" t="s">
        <v>325</v>
      </c>
      <c r="R17" s="122">
        <v>1</v>
      </c>
      <c r="S17" s="80"/>
      <c r="T17" s="98"/>
      <c r="U17" s="73" t="s">
        <v>317</v>
      </c>
      <c r="V17" s="147"/>
      <c r="W17" s="147"/>
      <c r="X17" s="148"/>
      <c r="Y17" s="149"/>
      <c r="Z17" s="93"/>
    </row>
    <row r="18" spans="1:26" s="5" customFormat="1" ht="82.5" customHeight="1" x14ac:dyDescent="0.2">
      <c r="A18" s="131">
        <v>12</v>
      </c>
      <c r="B18" s="125" t="s">
        <v>88</v>
      </c>
      <c r="C18" s="126" t="s">
        <v>161</v>
      </c>
      <c r="D18" s="127" t="s">
        <v>82</v>
      </c>
      <c r="E18" s="130" t="s">
        <v>83</v>
      </c>
      <c r="F18" s="164">
        <v>4</v>
      </c>
      <c r="G18" s="164">
        <v>290</v>
      </c>
      <c r="H18" s="164">
        <v>290</v>
      </c>
      <c r="I18" s="164">
        <v>290</v>
      </c>
      <c r="J18" s="164">
        <v>290</v>
      </c>
      <c r="K18" s="164"/>
      <c r="L18" s="75">
        <v>46174</v>
      </c>
      <c r="M18" s="80">
        <v>46197</v>
      </c>
      <c r="N18" s="80">
        <v>46220</v>
      </c>
      <c r="O18" s="80">
        <v>46243</v>
      </c>
      <c r="P18" s="80"/>
      <c r="Q18" s="73" t="s">
        <v>315</v>
      </c>
      <c r="R18" s="146">
        <v>1</v>
      </c>
      <c r="S18" s="80"/>
      <c r="T18" s="98"/>
      <c r="U18" s="73" t="s">
        <v>316</v>
      </c>
      <c r="V18" s="147"/>
      <c r="W18" s="147"/>
      <c r="X18" s="148"/>
      <c r="Y18" s="149"/>
    </row>
    <row r="19" spans="1:26" s="5" customFormat="1" ht="85.5" customHeight="1" x14ac:dyDescent="0.2">
      <c r="A19" s="124">
        <v>13</v>
      </c>
      <c r="B19" s="125" t="s">
        <v>88</v>
      </c>
      <c r="C19" s="126" t="s">
        <v>161</v>
      </c>
      <c r="D19" s="127" t="s">
        <v>319</v>
      </c>
      <c r="E19" s="128" t="s">
        <v>160</v>
      </c>
      <c r="F19" s="52">
        <v>4</v>
      </c>
      <c r="G19" s="52">
        <v>186</v>
      </c>
      <c r="H19" s="52">
        <v>186</v>
      </c>
      <c r="I19" s="52">
        <v>186</v>
      </c>
      <c r="J19" s="52">
        <v>186</v>
      </c>
      <c r="K19" s="52"/>
      <c r="L19" s="74">
        <v>46174</v>
      </c>
      <c r="M19" s="79">
        <v>46197</v>
      </c>
      <c r="N19" s="79">
        <v>46220</v>
      </c>
      <c r="O19" s="79">
        <v>46243</v>
      </c>
      <c r="P19" s="79"/>
      <c r="Q19" s="72" t="s">
        <v>318</v>
      </c>
      <c r="R19" s="122">
        <v>1</v>
      </c>
      <c r="S19" s="80"/>
      <c r="T19" s="98"/>
      <c r="U19" s="73" t="s">
        <v>320</v>
      </c>
      <c r="V19" s="147"/>
      <c r="W19" s="147"/>
      <c r="X19" s="148"/>
      <c r="Y19" s="149"/>
    </row>
    <row r="20" spans="1:26" s="5" customFormat="1" ht="67.5" customHeight="1" x14ac:dyDescent="0.2">
      <c r="A20" s="129">
        <v>14</v>
      </c>
      <c r="B20" s="125" t="s">
        <v>88</v>
      </c>
      <c r="C20" s="126" t="s">
        <v>195</v>
      </c>
      <c r="D20" s="127" t="s">
        <v>158</v>
      </c>
      <c r="E20" s="130" t="s">
        <v>163</v>
      </c>
      <c r="F20" s="52">
        <v>3</v>
      </c>
      <c r="G20" s="52">
        <v>50</v>
      </c>
      <c r="H20" s="52">
        <v>30</v>
      </c>
      <c r="I20" s="52">
        <v>30</v>
      </c>
      <c r="J20" s="52"/>
      <c r="K20" s="52"/>
      <c r="L20" s="74">
        <v>46174</v>
      </c>
      <c r="M20" s="79">
        <v>46202</v>
      </c>
      <c r="N20" s="79">
        <v>46230</v>
      </c>
      <c r="O20" s="79"/>
      <c r="P20" s="79"/>
      <c r="Q20" s="72" t="s">
        <v>291</v>
      </c>
      <c r="R20" s="122">
        <v>1</v>
      </c>
      <c r="S20" s="80"/>
      <c r="T20" s="98"/>
      <c r="U20" s="80"/>
      <c r="V20" s="90"/>
      <c r="W20" s="90"/>
      <c r="X20" s="91"/>
      <c r="Y20" s="105"/>
    </row>
    <row r="21" spans="1:26" s="5" customFormat="1" ht="75" x14ac:dyDescent="0.2">
      <c r="A21" s="131">
        <v>15</v>
      </c>
      <c r="B21" s="125" t="s">
        <v>88</v>
      </c>
      <c r="C21" s="126" t="s">
        <v>80</v>
      </c>
      <c r="D21" s="127" t="s">
        <v>87</v>
      </c>
      <c r="E21" s="130" t="s">
        <v>164</v>
      </c>
      <c r="F21" s="164">
        <v>3</v>
      </c>
      <c r="G21" s="164">
        <v>53</v>
      </c>
      <c r="H21" s="164">
        <v>53</v>
      </c>
      <c r="I21" s="164">
        <v>53</v>
      </c>
      <c r="J21" s="164"/>
      <c r="K21" s="164"/>
      <c r="L21" s="75">
        <v>46189</v>
      </c>
      <c r="M21" s="80">
        <v>46212</v>
      </c>
      <c r="N21" s="80">
        <v>46235</v>
      </c>
      <c r="O21" s="80"/>
      <c r="P21" s="80"/>
      <c r="Q21" s="80"/>
      <c r="R21" s="98"/>
      <c r="S21" s="80"/>
      <c r="T21" s="98"/>
      <c r="U21" s="80"/>
      <c r="V21" s="90"/>
      <c r="W21" s="90"/>
      <c r="X21" s="91"/>
      <c r="Y21" s="105"/>
    </row>
    <row r="22" spans="1:26" s="5" customFormat="1" ht="93.75" x14ac:dyDescent="0.2">
      <c r="A22" s="124">
        <v>16</v>
      </c>
      <c r="B22" s="125" t="s">
        <v>88</v>
      </c>
      <c r="C22" s="126" t="s">
        <v>80</v>
      </c>
      <c r="D22" s="127" t="s">
        <v>84</v>
      </c>
      <c r="E22" s="128" t="s">
        <v>85</v>
      </c>
      <c r="F22" s="52">
        <v>3</v>
      </c>
      <c r="G22" s="52">
        <v>200</v>
      </c>
      <c r="H22" s="52">
        <v>200</v>
      </c>
      <c r="I22" s="52">
        <v>200</v>
      </c>
      <c r="J22" s="52"/>
      <c r="K22" s="52"/>
      <c r="L22" s="74">
        <v>46189</v>
      </c>
      <c r="M22" s="79">
        <v>46212</v>
      </c>
      <c r="N22" s="79">
        <v>46235</v>
      </c>
      <c r="O22" s="79"/>
      <c r="P22" s="79"/>
      <c r="Q22" s="79"/>
      <c r="R22" s="96"/>
      <c r="S22" s="80"/>
      <c r="T22" s="98"/>
      <c r="U22" s="80"/>
      <c r="V22" s="90"/>
      <c r="W22" s="90"/>
      <c r="X22" s="91"/>
      <c r="Y22" s="105"/>
    </row>
    <row r="23" spans="1:26" s="5" customFormat="1" ht="93.75" x14ac:dyDescent="0.2">
      <c r="A23" s="129">
        <v>17</v>
      </c>
      <c r="B23" s="125" t="s">
        <v>88</v>
      </c>
      <c r="C23" s="126" t="s">
        <v>162</v>
      </c>
      <c r="D23" s="127" t="s">
        <v>86</v>
      </c>
      <c r="E23" s="130" t="s">
        <v>183</v>
      </c>
      <c r="F23" s="165">
        <v>3</v>
      </c>
      <c r="G23" s="52">
        <v>136</v>
      </c>
      <c r="H23" s="52">
        <v>136</v>
      </c>
      <c r="I23" s="52">
        <v>136</v>
      </c>
      <c r="J23" s="52"/>
      <c r="K23" s="52"/>
      <c r="L23" s="74">
        <v>46197</v>
      </c>
      <c r="M23" s="79">
        <v>46220</v>
      </c>
      <c r="N23" s="79">
        <v>46243</v>
      </c>
      <c r="O23" s="79"/>
      <c r="P23" s="79"/>
      <c r="Q23" s="79"/>
      <c r="R23" s="96"/>
      <c r="S23" s="79"/>
      <c r="T23" s="98"/>
      <c r="U23" s="80"/>
      <c r="V23" s="90"/>
      <c r="W23" s="90"/>
      <c r="X23" s="91"/>
      <c r="Y23" s="105"/>
    </row>
    <row r="24" spans="1:26" s="5" customFormat="1" ht="18.75" x14ac:dyDescent="0.2">
      <c r="A24" s="129"/>
      <c r="B24" s="125"/>
      <c r="C24" s="126"/>
      <c r="D24" s="127"/>
      <c r="E24" s="136"/>
      <c r="F24" s="145">
        <v>4770</v>
      </c>
      <c r="G24" s="124">
        <f>G23+G22+G21+G20+++++G19+G18+G17</f>
        <v>1315</v>
      </c>
      <c r="H24" s="124">
        <f t="shared" ref="H24:K24" si="3">H23+H22+H21+H20+++++H19+H18+H17</f>
        <v>1295</v>
      </c>
      <c r="I24" s="124">
        <f t="shared" si="3"/>
        <v>1295</v>
      </c>
      <c r="J24" s="124">
        <f t="shared" si="3"/>
        <v>876</v>
      </c>
      <c r="K24" s="124">
        <f t="shared" si="3"/>
        <v>0</v>
      </c>
      <c r="L24" s="72"/>
      <c r="M24" s="72"/>
      <c r="N24" s="72"/>
      <c r="O24" s="72"/>
      <c r="P24" s="72"/>
      <c r="Q24" s="72"/>
      <c r="R24" s="122">
        <v>4</v>
      </c>
      <c r="S24" s="73"/>
      <c r="T24" s="146"/>
      <c r="U24" s="73"/>
      <c r="V24" s="147"/>
      <c r="W24" s="147"/>
      <c r="X24" s="148"/>
      <c r="Y24" s="149"/>
    </row>
    <row r="25" spans="1:26" s="5" customFormat="1" ht="75" x14ac:dyDescent="0.2">
      <c r="A25" s="129">
        <v>19</v>
      </c>
      <c r="B25" s="125" t="s">
        <v>70</v>
      </c>
      <c r="C25" s="126" t="s">
        <v>165</v>
      </c>
      <c r="D25" s="127" t="s">
        <v>63</v>
      </c>
      <c r="E25" s="130" t="s">
        <v>64</v>
      </c>
      <c r="F25" s="165">
        <v>4</v>
      </c>
      <c r="G25" s="52">
        <v>288</v>
      </c>
      <c r="H25" s="52">
        <v>288</v>
      </c>
      <c r="I25" s="52">
        <v>288</v>
      </c>
      <c r="J25" s="52">
        <v>288</v>
      </c>
      <c r="K25" s="52"/>
      <c r="L25" s="74" t="s">
        <v>229</v>
      </c>
      <c r="M25" s="79" t="s">
        <v>230</v>
      </c>
      <c r="N25" s="79" t="s">
        <v>231</v>
      </c>
      <c r="O25" s="79" t="s">
        <v>232</v>
      </c>
      <c r="P25" s="79"/>
      <c r="Q25" s="74" t="s">
        <v>314</v>
      </c>
      <c r="R25" s="95">
        <v>1</v>
      </c>
      <c r="S25" s="75" t="s">
        <v>314</v>
      </c>
      <c r="T25" s="172">
        <v>1</v>
      </c>
      <c r="U25" s="80"/>
      <c r="V25" s="90"/>
      <c r="W25" s="90"/>
      <c r="X25" s="91"/>
      <c r="Y25" s="105"/>
    </row>
    <row r="26" spans="1:26" s="5" customFormat="1" ht="75" x14ac:dyDescent="0.2">
      <c r="A26" s="129">
        <v>20</v>
      </c>
      <c r="B26" s="125" t="s">
        <v>70</v>
      </c>
      <c r="C26" s="126" t="s">
        <v>165</v>
      </c>
      <c r="D26" s="127" t="s">
        <v>135</v>
      </c>
      <c r="E26" s="130" t="s">
        <v>69</v>
      </c>
      <c r="F26" s="165">
        <v>3</v>
      </c>
      <c r="G26" s="52">
        <v>240</v>
      </c>
      <c r="H26" s="52">
        <v>240</v>
      </c>
      <c r="I26" s="52">
        <v>240</v>
      </c>
      <c r="J26" s="52">
        <v>0</v>
      </c>
      <c r="K26" s="52"/>
      <c r="L26" s="74" t="s">
        <v>233</v>
      </c>
      <c r="M26" s="79" t="s">
        <v>234</v>
      </c>
      <c r="N26" s="79" t="s">
        <v>235</v>
      </c>
      <c r="O26" s="79"/>
      <c r="P26" s="79"/>
      <c r="Q26" s="79"/>
      <c r="R26" s="96"/>
      <c r="S26" s="80"/>
      <c r="T26" s="98"/>
      <c r="U26" s="80"/>
      <c r="V26" s="90"/>
      <c r="W26" s="90"/>
      <c r="X26" s="91"/>
      <c r="Y26" s="105"/>
    </row>
    <row r="27" spans="1:26" s="5" customFormat="1" ht="75" x14ac:dyDescent="0.2">
      <c r="A27" s="129">
        <v>21</v>
      </c>
      <c r="B27" s="125" t="s">
        <v>70</v>
      </c>
      <c r="C27" s="126" t="s">
        <v>166</v>
      </c>
      <c r="D27" s="127" t="s">
        <v>136</v>
      </c>
      <c r="E27" s="130" t="s">
        <v>68</v>
      </c>
      <c r="F27" s="165">
        <v>2</v>
      </c>
      <c r="G27" s="52">
        <v>80</v>
      </c>
      <c r="H27" s="52">
        <v>80</v>
      </c>
      <c r="I27" s="52">
        <v>0</v>
      </c>
      <c r="J27" s="52">
        <v>0</v>
      </c>
      <c r="K27" s="52"/>
      <c r="L27" s="74" t="s">
        <v>236</v>
      </c>
      <c r="M27" s="79" t="s">
        <v>237</v>
      </c>
      <c r="N27" s="79"/>
      <c r="O27" s="79"/>
      <c r="P27" s="79"/>
      <c r="Q27" s="72" t="s">
        <v>335</v>
      </c>
      <c r="R27" s="122">
        <v>1</v>
      </c>
      <c r="S27" s="80"/>
      <c r="T27" s="98"/>
      <c r="U27" s="80"/>
      <c r="V27" s="90"/>
      <c r="W27" s="90"/>
      <c r="X27" s="91"/>
      <c r="Y27" s="105"/>
    </row>
    <row r="28" spans="1:26" s="5" customFormat="1" ht="75" x14ac:dyDescent="0.2">
      <c r="A28" s="129">
        <v>22</v>
      </c>
      <c r="B28" s="125" t="s">
        <v>70</v>
      </c>
      <c r="C28" s="126" t="s">
        <v>166</v>
      </c>
      <c r="D28" s="127" t="s">
        <v>65</v>
      </c>
      <c r="E28" s="130" t="s">
        <v>66</v>
      </c>
      <c r="F28" s="165">
        <v>2</v>
      </c>
      <c r="G28" s="52">
        <v>176</v>
      </c>
      <c r="H28" s="52">
        <v>176</v>
      </c>
      <c r="I28" s="52">
        <v>0</v>
      </c>
      <c r="J28" s="52">
        <v>0</v>
      </c>
      <c r="K28" s="52"/>
      <c r="L28" s="74" t="s">
        <v>238</v>
      </c>
      <c r="M28" s="79" t="s">
        <v>239</v>
      </c>
      <c r="N28" s="79"/>
      <c r="O28" s="79"/>
      <c r="P28" s="79"/>
      <c r="Q28" s="72" t="s">
        <v>334</v>
      </c>
      <c r="R28" s="122">
        <v>1</v>
      </c>
      <c r="S28" s="80"/>
      <c r="T28" s="98"/>
      <c r="U28" s="80"/>
      <c r="V28" s="90"/>
      <c r="W28" s="90"/>
      <c r="X28" s="91"/>
      <c r="Y28" s="105"/>
    </row>
    <row r="29" spans="1:26" s="5" customFormat="1" ht="75" x14ac:dyDescent="0.2">
      <c r="A29" s="129">
        <v>23</v>
      </c>
      <c r="B29" s="125" t="s">
        <v>70</v>
      </c>
      <c r="C29" s="126" t="s">
        <v>167</v>
      </c>
      <c r="D29" s="127" t="s">
        <v>67</v>
      </c>
      <c r="E29" s="130" t="s">
        <v>73</v>
      </c>
      <c r="F29" s="165">
        <v>2</v>
      </c>
      <c r="G29" s="52">
        <v>185</v>
      </c>
      <c r="H29" s="52">
        <v>185</v>
      </c>
      <c r="I29" s="52">
        <v>0</v>
      </c>
      <c r="J29" s="52">
        <v>0</v>
      </c>
      <c r="K29" s="52"/>
      <c r="L29" s="74" t="s">
        <v>240</v>
      </c>
      <c r="M29" s="79" t="s">
        <v>241</v>
      </c>
      <c r="N29" s="79"/>
      <c r="O29" s="79"/>
      <c r="P29" s="79"/>
      <c r="Q29" s="79"/>
      <c r="R29" s="96"/>
      <c r="S29" s="81"/>
      <c r="T29" s="102"/>
      <c r="U29" s="81"/>
      <c r="V29" s="90"/>
      <c r="W29" s="90"/>
      <c r="X29" s="91"/>
      <c r="Y29" s="105"/>
    </row>
    <row r="30" spans="1:26" s="5" customFormat="1" ht="18.75" x14ac:dyDescent="0.2">
      <c r="A30" s="129"/>
      <c r="B30" s="125"/>
      <c r="C30" s="126"/>
      <c r="D30" s="127"/>
      <c r="E30" s="132"/>
      <c r="F30" s="145">
        <f>G30+H30+I30+J30+K30</f>
        <v>2754</v>
      </c>
      <c r="G30" s="124">
        <f>G29+G28+G27+G26+G25</f>
        <v>969</v>
      </c>
      <c r="H30" s="124">
        <f t="shared" ref="H30:K30" si="4">H29+H28+H27+H26+H25</f>
        <v>969</v>
      </c>
      <c r="I30" s="124">
        <f t="shared" si="4"/>
        <v>528</v>
      </c>
      <c r="J30" s="124">
        <f t="shared" si="4"/>
        <v>288</v>
      </c>
      <c r="K30" s="124">
        <f t="shared" si="4"/>
        <v>0</v>
      </c>
      <c r="L30" s="72"/>
      <c r="M30" s="72"/>
      <c r="N30" s="72"/>
      <c r="O30" s="72"/>
      <c r="P30" s="72"/>
      <c r="Q30" s="72"/>
      <c r="R30" s="122">
        <v>3</v>
      </c>
      <c r="S30" s="73"/>
      <c r="T30" s="146"/>
      <c r="U30" s="73"/>
      <c r="V30" s="147"/>
      <c r="W30" s="147"/>
      <c r="X30" s="148"/>
      <c r="Y30" s="149"/>
    </row>
    <row r="31" spans="1:26" s="5" customFormat="1" ht="93.75" x14ac:dyDescent="0.2">
      <c r="A31" s="129">
        <v>24</v>
      </c>
      <c r="B31" s="125" t="s">
        <v>55</v>
      </c>
      <c r="C31" s="126" t="s">
        <v>168</v>
      </c>
      <c r="D31" s="127" t="s">
        <v>137</v>
      </c>
      <c r="E31" s="130" t="s">
        <v>52</v>
      </c>
      <c r="F31" s="52">
        <v>3</v>
      </c>
      <c r="G31" s="52">
        <v>220</v>
      </c>
      <c r="H31" s="52">
        <v>220</v>
      </c>
      <c r="I31" s="52">
        <v>211</v>
      </c>
      <c r="J31" s="52"/>
      <c r="K31" s="52"/>
      <c r="L31" s="74" t="s">
        <v>254</v>
      </c>
      <c r="M31" s="79" t="s">
        <v>255</v>
      </c>
      <c r="N31" s="79" t="s">
        <v>256</v>
      </c>
      <c r="O31" s="79"/>
      <c r="P31" s="79"/>
      <c r="Q31" s="72" t="s">
        <v>328</v>
      </c>
      <c r="R31" s="122">
        <v>1</v>
      </c>
      <c r="S31" s="73" t="s">
        <v>328</v>
      </c>
      <c r="T31" s="146">
        <v>1</v>
      </c>
      <c r="U31" s="80"/>
      <c r="V31" s="90"/>
      <c r="W31" s="90"/>
      <c r="X31" s="91"/>
      <c r="Y31" s="105"/>
    </row>
    <row r="32" spans="1:26" s="5" customFormat="1" ht="75" x14ac:dyDescent="0.2">
      <c r="A32" s="129">
        <v>25</v>
      </c>
      <c r="B32" s="125" t="s">
        <v>55</v>
      </c>
      <c r="C32" s="126" t="s">
        <v>288</v>
      </c>
      <c r="D32" s="127" t="s">
        <v>139</v>
      </c>
      <c r="E32" s="130" t="s">
        <v>53</v>
      </c>
      <c r="F32" s="52">
        <v>3</v>
      </c>
      <c r="G32" s="52">
        <v>110</v>
      </c>
      <c r="H32" s="52">
        <v>194</v>
      </c>
      <c r="I32" s="52">
        <v>137</v>
      </c>
      <c r="J32" s="52"/>
      <c r="K32" s="52"/>
      <c r="L32" s="74" t="s">
        <v>257</v>
      </c>
      <c r="M32" s="79" t="s">
        <v>258</v>
      </c>
      <c r="N32" s="79" t="s">
        <v>259</v>
      </c>
      <c r="O32" s="79"/>
      <c r="P32" s="79"/>
      <c r="Q32" s="72" t="s">
        <v>326</v>
      </c>
      <c r="R32" s="122">
        <v>1</v>
      </c>
      <c r="S32" s="80"/>
      <c r="T32" s="98"/>
      <c r="U32" s="80"/>
      <c r="V32" s="90"/>
      <c r="W32" s="90"/>
      <c r="X32" s="91"/>
      <c r="Y32" s="105"/>
    </row>
    <row r="33" spans="1:25" s="5" customFormat="1" ht="75" x14ac:dyDescent="0.2">
      <c r="A33" s="129">
        <v>26</v>
      </c>
      <c r="B33" s="125" t="s">
        <v>55</v>
      </c>
      <c r="C33" s="126" t="s">
        <v>165</v>
      </c>
      <c r="D33" s="127" t="s">
        <v>138</v>
      </c>
      <c r="E33" s="130" t="s">
        <v>54</v>
      </c>
      <c r="F33" s="52">
        <v>3</v>
      </c>
      <c r="G33" s="52">
        <v>105</v>
      </c>
      <c r="H33" s="52">
        <v>245</v>
      </c>
      <c r="I33" s="52">
        <v>205</v>
      </c>
      <c r="J33" s="52"/>
      <c r="K33" s="52"/>
      <c r="L33" s="74" t="s">
        <v>260</v>
      </c>
      <c r="M33" s="79" t="s">
        <v>261</v>
      </c>
      <c r="N33" s="79" t="s">
        <v>134</v>
      </c>
      <c r="O33" s="79"/>
      <c r="P33" s="79"/>
      <c r="Q33" s="72" t="s">
        <v>327</v>
      </c>
      <c r="R33" s="122">
        <v>1</v>
      </c>
      <c r="S33" s="73" t="s">
        <v>327</v>
      </c>
      <c r="T33" s="146">
        <v>1</v>
      </c>
      <c r="U33" s="80"/>
      <c r="V33" s="90"/>
      <c r="W33" s="90"/>
      <c r="X33" s="91"/>
      <c r="Y33" s="105"/>
    </row>
    <row r="34" spans="1:25" s="5" customFormat="1" ht="18.75" x14ac:dyDescent="0.2">
      <c r="A34" s="129"/>
      <c r="B34" s="125"/>
      <c r="C34" s="126"/>
      <c r="D34" s="127"/>
      <c r="E34" s="132"/>
      <c r="F34" s="145">
        <v>1542</v>
      </c>
      <c r="G34" s="124">
        <f>G33+G32+G31</f>
        <v>435</v>
      </c>
      <c r="H34" s="124">
        <f t="shared" ref="H34:K34" si="5">H33+H32+H31</f>
        <v>659</v>
      </c>
      <c r="I34" s="124">
        <f t="shared" si="5"/>
        <v>553</v>
      </c>
      <c r="J34" s="124">
        <f t="shared" si="5"/>
        <v>0</v>
      </c>
      <c r="K34" s="124">
        <f t="shared" si="5"/>
        <v>0</v>
      </c>
      <c r="L34" s="72"/>
      <c r="M34" s="72"/>
      <c r="N34" s="72"/>
      <c r="O34" s="72"/>
      <c r="P34" s="72"/>
      <c r="Q34" s="72"/>
      <c r="R34" s="122">
        <v>3</v>
      </c>
      <c r="S34" s="73"/>
      <c r="T34" s="146">
        <v>2</v>
      </c>
      <c r="U34" s="73"/>
      <c r="V34" s="147"/>
      <c r="W34" s="147"/>
      <c r="X34" s="148"/>
      <c r="Y34" s="149"/>
    </row>
    <row r="35" spans="1:25" s="5" customFormat="1" ht="75" x14ac:dyDescent="0.2">
      <c r="A35" s="129">
        <v>27</v>
      </c>
      <c r="B35" s="125" t="s">
        <v>47</v>
      </c>
      <c r="C35" s="126" t="s">
        <v>289</v>
      </c>
      <c r="D35" s="127" t="s">
        <v>42</v>
      </c>
      <c r="E35" s="130" t="s">
        <v>43</v>
      </c>
      <c r="F35" s="165">
        <v>4</v>
      </c>
      <c r="G35" s="52">
        <v>168</v>
      </c>
      <c r="H35" s="52">
        <v>168</v>
      </c>
      <c r="I35" s="52">
        <v>168</v>
      </c>
      <c r="J35" s="52">
        <v>168</v>
      </c>
      <c r="K35" s="52"/>
      <c r="L35" s="74" t="s">
        <v>203</v>
      </c>
      <c r="M35" s="79" t="s">
        <v>253</v>
      </c>
      <c r="N35" s="79" t="s">
        <v>205</v>
      </c>
      <c r="O35" s="79" t="s">
        <v>206</v>
      </c>
      <c r="P35" s="79"/>
      <c r="Q35" s="72" t="s">
        <v>305</v>
      </c>
      <c r="R35" s="122">
        <v>1</v>
      </c>
      <c r="S35" s="80"/>
      <c r="T35" s="98"/>
      <c r="U35" s="80"/>
      <c r="V35" s="90"/>
      <c r="W35" s="90"/>
      <c r="X35" s="91"/>
      <c r="Y35" s="105"/>
    </row>
    <row r="36" spans="1:25" s="5" customFormat="1" ht="93.75" x14ac:dyDescent="0.2">
      <c r="A36" s="129">
        <v>28</v>
      </c>
      <c r="B36" s="125" t="s">
        <v>47</v>
      </c>
      <c r="C36" s="126" t="s">
        <v>288</v>
      </c>
      <c r="D36" s="127" t="s">
        <v>140</v>
      </c>
      <c r="E36" s="130" t="s">
        <v>44</v>
      </c>
      <c r="F36" s="165">
        <v>3</v>
      </c>
      <c r="G36" s="52">
        <v>100</v>
      </c>
      <c r="H36" s="52">
        <v>100</v>
      </c>
      <c r="I36" s="52">
        <v>100</v>
      </c>
      <c r="J36" s="52"/>
      <c r="K36" s="52"/>
      <c r="L36" s="74" t="s">
        <v>207</v>
      </c>
      <c r="M36" s="79" t="s">
        <v>208</v>
      </c>
      <c r="N36" s="79" t="s">
        <v>209</v>
      </c>
      <c r="O36" s="79"/>
      <c r="P36" s="79"/>
      <c r="Q36" s="72" t="s">
        <v>306</v>
      </c>
      <c r="R36" s="122">
        <v>1</v>
      </c>
      <c r="S36" s="80"/>
      <c r="T36" s="98"/>
      <c r="U36" s="80"/>
      <c r="V36" s="90"/>
      <c r="W36" s="90"/>
      <c r="X36" s="91"/>
      <c r="Y36" s="105"/>
    </row>
    <row r="37" spans="1:25" s="5" customFormat="1" ht="131.25" x14ac:dyDescent="0.2">
      <c r="A37" s="129">
        <v>29</v>
      </c>
      <c r="B37" s="125" t="s">
        <v>47</v>
      </c>
      <c r="C37" s="126" t="s">
        <v>288</v>
      </c>
      <c r="D37" s="127" t="s">
        <v>142</v>
      </c>
      <c r="E37" s="130" t="s">
        <v>45</v>
      </c>
      <c r="F37" s="165">
        <v>3</v>
      </c>
      <c r="G37" s="52">
        <v>320</v>
      </c>
      <c r="H37" s="52">
        <v>320</v>
      </c>
      <c r="I37" s="52">
        <v>320</v>
      </c>
      <c r="J37" s="52"/>
      <c r="K37" s="52"/>
      <c r="L37" s="74" t="s">
        <v>207</v>
      </c>
      <c r="M37" s="79" t="s">
        <v>208</v>
      </c>
      <c r="N37" s="79" t="s">
        <v>209</v>
      </c>
      <c r="O37" s="79"/>
      <c r="P37" s="79"/>
      <c r="Q37" s="72" t="s">
        <v>337</v>
      </c>
      <c r="R37" s="122">
        <v>1</v>
      </c>
      <c r="S37" s="80"/>
      <c r="T37" s="98"/>
      <c r="U37" s="80"/>
      <c r="V37" s="90"/>
      <c r="W37" s="90"/>
      <c r="X37" s="91"/>
      <c r="Y37" s="105"/>
    </row>
    <row r="38" spans="1:25" s="5" customFormat="1" ht="131.25" x14ac:dyDescent="0.2">
      <c r="A38" s="129">
        <v>30</v>
      </c>
      <c r="B38" s="125" t="s">
        <v>47</v>
      </c>
      <c r="C38" s="126" t="s">
        <v>288</v>
      </c>
      <c r="D38" s="127" t="s">
        <v>141</v>
      </c>
      <c r="E38" s="130" t="s">
        <v>46</v>
      </c>
      <c r="F38" s="165">
        <v>3</v>
      </c>
      <c r="G38" s="52">
        <v>200</v>
      </c>
      <c r="H38" s="52">
        <v>200</v>
      </c>
      <c r="I38" s="52">
        <v>200</v>
      </c>
      <c r="J38" s="52"/>
      <c r="K38" s="52"/>
      <c r="L38" s="74" t="s">
        <v>207</v>
      </c>
      <c r="M38" s="79" t="s">
        <v>208</v>
      </c>
      <c r="N38" s="79" t="s">
        <v>209</v>
      </c>
      <c r="O38" s="79"/>
      <c r="P38" s="79"/>
      <c r="Q38" s="72" t="s">
        <v>336</v>
      </c>
      <c r="R38" s="122">
        <v>1</v>
      </c>
      <c r="S38" s="80"/>
      <c r="T38" s="98"/>
      <c r="U38" s="80"/>
      <c r="V38" s="90"/>
      <c r="W38" s="90"/>
      <c r="X38" s="91"/>
      <c r="Y38" s="105"/>
    </row>
    <row r="39" spans="1:25" s="5" customFormat="1" ht="18.75" x14ac:dyDescent="0.2">
      <c r="A39" s="129"/>
      <c r="B39" s="125"/>
      <c r="C39" s="126"/>
      <c r="D39" s="127"/>
      <c r="E39" s="132"/>
      <c r="F39" s="145">
        <f>G39+H39+I39+J39+K39</f>
        <v>2532</v>
      </c>
      <c r="G39" s="124">
        <f>G38+G37+G36+G35</f>
        <v>788</v>
      </c>
      <c r="H39" s="124">
        <f t="shared" ref="H39:K39" si="6">H38+H37+H36+H35</f>
        <v>788</v>
      </c>
      <c r="I39" s="124">
        <f t="shared" si="6"/>
        <v>788</v>
      </c>
      <c r="J39" s="124">
        <f t="shared" si="6"/>
        <v>168</v>
      </c>
      <c r="K39" s="124">
        <f t="shared" si="6"/>
        <v>0</v>
      </c>
      <c r="L39" s="72"/>
      <c r="M39" s="72"/>
      <c r="N39" s="72"/>
      <c r="O39" s="72"/>
      <c r="P39" s="72"/>
      <c r="Q39" s="72"/>
      <c r="R39" s="122">
        <v>4</v>
      </c>
      <c r="S39" s="73"/>
      <c r="T39" s="146"/>
      <c r="U39" s="73"/>
      <c r="V39" s="147"/>
      <c r="W39" s="147"/>
      <c r="X39" s="148"/>
      <c r="Y39" s="149"/>
    </row>
    <row r="40" spans="1:25" s="5" customFormat="1" ht="75" x14ac:dyDescent="0.2">
      <c r="A40" s="129">
        <v>31</v>
      </c>
      <c r="B40" s="125" t="s">
        <v>79</v>
      </c>
      <c r="C40" s="126" t="s">
        <v>74</v>
      </c>
      <c r="D40" s="127" t="s">
        <v>75</v>
      </c>
      <c r="E40" s="130" t="s">
        <v>76</v>
      </c>
      <c r="F40" s="165">
        <v>2</v>
      </c>
      <c r="G40" s="52">
        <v>25</v>
      </c>
      <c r="H40" s="52">
        <v>25</v>
      </c>
      <c r="I40" s="52"/>
      <c r="J40" s="52"/>
      <c r="K40" s="52"/>
      <c r="L40" s="74" t="s">
        <v>264</v>
      </c>
      <c r="M40" s="79" t="s">
        <v>265</v>
      </c>
      <c r="N40" s="79"/>
      <c r="O40" s="79"/>
      <c r="P40" s="79"/>
      <c r="Q40" s="72" t="s">
        <v>301</v>
      </c>
      <c r="R40" s="122">
        <v>1</v>
      </c>
      <c r="S40" s="80"/>
      <c r="T40" s="98"/>
      <c r="U40" s="80"/>
      <c r="V40" s="90"/>
      <c r="W40" s="90"/>
      <c r="X40" s="91"/>
      <c r="Y40" s="105"/>
    </row>
    <row r="41" spans="1:25" s="5" customFormat="1" ht="93.75" x14ac:dyDescent="0.2">
      <c r="A41" s="129">
        <v>32</v>
      </c>
      <c r="B41" s="125" t="s">
        <v>79</v>
      </c>
      <c r="C41" s="126" t="s">
        <v>288</v>
      </c>
      <c r="D41" s="127" t="s">
        <v>77</v>
      </c>
      <c r="E41" s="130" t="s">
        <v>78</v>
      </c>
      <c r="F41" s="52">
        <v>4</v>
      </c>
      <c r="G41" s="52">
        <v>188</v>
      </c>
      <c r="H41" s="52">
        <v>188</v>
      </c>
      <c r="I41" s="52">
        <v>188</v>
      </c>
      <c r="J41" s="52">
        <v>188</v>
      </c>
      <c r="K41" s="52"/>
      <c r="L41" s="74" t="s">
        <v>266</v>
      </c>
      <c r="M41" s="79" t="s">
        <v>267</v>
      </c>
      <c r="N41" s="79" t="s">
        <v>268</v>
      </c>
      <c r="O41" s="79" t="s">
        <v>269</v>
      </c>
      <c r="P41" s="79"/>
      <c r="Q41" s="72" t="s">
        <v>302</v>
      </c>
      <c r="R41" s="122">
        <v>1</v>
      </c>
      <c r="S41" s="80"/>
      <c r="T41" s="98"/>
      <c r="U41" s="80"/>
      <c r="V41" s="90"/>
      <c r="W41" s="90"/>
      <c r="X41" s="91"/>
      <c r="Y41" s="105"/>
    </row>
    <row r="42" spans="1:25" s="5" customFormat="1" ht="56.25" x14ac:dyDescent="0.2">
      <c r="A42" s="129">
        <v>33</v>
      </c>
      <c r="B42" s="125" t="s">
        <v>79</v>
      </c>
      <c r="C42" s="126" t="s">
        <v>288</v>
      </c>
      <c r="D42" s="127" t="s">
        <v>262</v>
      </c>
      <c r="E42" s="130" t="s">
        <v>263</v>
      </c>
      <c r="F42" s="52">
        <v>4</v>
      </c>
      <c r="G42" s="52">
        <v>283</v>
      </c>
      <c r="H42" s="52">
        <v>283</v>
      </c>
      <c r="I42" s="52">
        <v>283</v>
      </c>
      <c r="J42" s="52">
        <v>283</v>
      </c>
      <c r="K42" s="52"/>
      <c r="L42" s="74" t="s">
        <v>270</v>
      </c>
      <c r="M42" s="79" t="s">
        <v>271</v>
      </c>
      <c r="N42" s="79" t="s">
        <v>272</v>
      </c>
      <c r="O42" s="79" t="s">
        <v>273</v>
      </c>
      <c r="P42" s="79"/>
      <c r="Q42" s="79"/>
      <c r="R42" s="96"/>
      <c r="S42" s="80"/>
      <c r="T42" s="98"/>
      <c r="U42" s="80"/>
      <c r="V42" s="90"/>
      <c r="W42" s="90"/>
      <c r="X42" s="91"/>
      <c r="Y42" s="105"/>
    </row>
    <row r="43" spans="1:25" s="5" customFormat="1" ht="18.75" x14ac:dyDescent="0.2">
      <c r="A43" s="129"/>
      <c r="B43" s="125"/>
      <c r="C43" s="126"/>
      <c r="D43" s="127"/>
      <c r="E43" s="132"/>
      <c r="F43" s="145">
        <v>2100</v>
      </c>
      <c r="G43" s="124">
        <f>G42+++G41+G40</f>
        <v>496</v>
      </c>
      <c r="H43" s="124">
        <f t="shared" ref="H43:J43" si="7">H42+++H41+H40</f>
        <v>496</v>
      </c>
      <c r="I43" s="124">
        <f t="shared" si="7"/>
        <v>471</v>
      </c>
      <c r="J43" s="124">
        <f t="shared" si="7"/>
        <v>471</v>
      </c>
      <c r="K43" s="124">
        <f t="shared" ref="K43" si="8">K41+K40</f>
        <v>0</v>
      </c>
      <c r="L43" s="72"/>
      <c r="M43" s="72"/>
      <c r="N43" s="72"/>
      <c r="O43" s="72"/>
      <c r="P43" s="72"/>
      <c r="Q43" s="72"/>
      <c r="R43" s="122">
        <v>2</v>
      </c>
      <c r="S43" s="73"/>
      <c r="T43" s="146"/>
      <c r="U43" s="73"/>
      <c r="V43" s="147"/>
      <c r="W43" s="147"/>
      <c r="X43" s="148"/>
      <c r="Y43" s="149"/>
    </row>
    <row r="44" spans="1:25" s="90" customFormat="1" ht="96" customHeight="1" x14ac:dyDescent="0.2">
      <c r="A44" s="129">
        <v>34</v>
      </c>
      <c r="B44" s="125" t="s">
        <v>104</v>
      </c>
      <c r="C44" s="126" t="s">
        <v>74</v>
      </c>
      <c r="D44" s="127" t="s">
        <v>147</v>
      </c>
      <c r="E44" s="130" t="s">
        <v>101</v>
      </c>
      <c r="F44" s="53">
        <v>1</v>
      </c>
      <c r="G44" s="54">
        <v>25</v>
      </c>
      <c r="H44" s="54"/>
      <c r="I44" s="54"/>
      <c r="J44" s="54"/>
      <c r="K44" s="54"/>
      <c r="L44" s="74" t="s">
        <v>220</v>
      </c>
      <c r="M44" s="79"/>
      <c r="N44" s="79"/>
      <c r="O44" s="79"/>
      <c r="P44" s="79"/>
      <c r="Q44" s="72" t="s">
        <v>221</v>
      </c>
      <c r="R44" s="122">
        <v>1</v>
      </c>
      <c r="S44" s="80"/>
      <c r="T44" s="98"/>
      <c r="U44" s="80"/>
      <c r="X44" s="91"/>
      <c r="Y44" s="105"/>
    </row>
    <row r="45" spans="1:25" s="90" customFormat="1" ht="75" x14ac:dyDescent="0.2">
      <c r="A45" s="129">
        <v>35</v>
      </c>
      <c r="B45" s="125" t="s">
        <v>104</v>
      </c>
      <c r="C45" s="126" t="s">
        <v>74</v>
      </c>
      <c r="D45" s="127" t="s">
        <v>148</v>
      </c>
      <c r="E45" s="130" t="s">
        <v>102</v>
      </c>
      <c r="F45" s="53">
        <v>1</v>
      </c>
      <c r="G45" s="54">
        <v>40</v>
      </c>
      <c r="H45" s="54"/>
      <c r="I45" s="54"/>
      <c r="J45" s="54"/>
      <c r="K45" s="54"/>
      <c r="L45" s="74" t="s">
        <v>220</v>
      </c>
      <c r="M45" s="79"/>
      <c r="N45" s="79"/>
      <c r="O45" s="79"/>
      <c r="P45" s="79"/>
      <c r="Q45" s="72" t="s">
        <v>242</v>
      </c>
      <c r="R45" s="122">
        <v>1</v>
      </c>
      <c r="S45" s="80"/>
      <c r="T45" s="98"/>
      <c r="U45" s="80"/>
      <c r="X45" s="91"/>
      <c r="Y45" s="105"/>
    </row>
    <row r="46" spans="1:25" s="90" customFormat="1" ht="75" x14ac:dyDescent="0.2">
      <c r="A46" s="129">
        <v>36</v>
      </c>
      <c r="B46" s="125" t="s">
        <v>104</v>
      </c>
      <c r="C46" s="126" t="s">
        <v>74</v>
      </c>
      <c r="D46" s="127" t="s">
        <v>243</v>
      </c>
      <c r="E46" s="130" t="s">
        <v>184</v>
      </c>
      <c r="F46" s="53">
        <v>1</v>
      </c>
      <c r="G46" s="54">
        <v>35</v>
      </c>
      <c r="H46" s="54"/>
      <c r="I46" s="54"/>
      <c r="J46" s="54"/>
      <c r="K46" s="54"/>
      <c r="L46" s="74" t="s">
        <v>203</v>
      </c>
      <c r="M46" s="79"/>
      <c r="N46" s="79"/>
      <c r="O46" s="79"/>
      <c r="P46" s="79"/>
      <c r="Q46" s="72" t="s">
        <v>292</v>
      </c>
      <c r="R46" s="122">
        <v>1</v>
      </c>
      <c r="S46" s="80"/>
      <c r="T46" s="98"/>
      <c r="U46" s="80"/>
      <c r="X46" s="91"/>
      <c r="Y46" s="105"/>
    </row>
    <row r="47" spans="1:25" s="90" customFormat="1" ht="112.5" x14ac:dyDescent="0.2">
      <c r="A47" s="129">
        <v>37</v>
      </c>
      <c r="B47" s="125" t="s">
        <v>104</v>
      </c>
      <c r="C47" s="126" t="s">
        <v>96</v>
      </c>
      <c r="D47" s="127" t="s">
        <v>103</v>
      </c>
      <c r="E47" s="130" t="s">
        <v>97</v>
      </c>
      <c r="F47" s="165">
        <v>5</v>
      </c>
      <c r="G47" s="52">
        <v>85</v>
      </c>
      <c r="H47" s="52">
        <v>85</v>
      </c>
      <c r="I47" s="52">
        <v>85</v>
      </c>
      <c r="J47" s="52">
        <v>85</v>
      </c>
      <c r="K47" s="52">
        <v>85</v>
      </c>
      <c r="L47" s="74" t="s">
        <v>203</v>
      </c>
      <c r="M47" s="79" t="s">
        <v>222</v>
      </c>
      <c r="N47" s="79" t="s">
        <v>223</v>
      </c>
      <c r="O47" s="79" t="s">
        <v>224</v>
      </c>
      <c r="P47" s="79" t="s">
        <v>225</v>
      </c>
      <c r="Q47" s="72" t="s">
        <v>295</v>
      </c>
      <c r="R47" s="122">
        <v>1</v>
      </c>
      <c r="S47" s="72" t="s">
        <v>295</v>
      </c>
      <c r="T47" s="122">
        <v>1</v>
      </c>
      <c r="U47" s="80"/>
      <c r="X47" s="91"/>
      <c r="Y47" s="105"/>
    </row>
    <row r="48" spans="1:25" s="90" customFormat="1" ht="87" customHeight="1" x14ac:dyDescent="0.2">
      <c r="A48" s="129">
        <v>38</v>
      </c>
      <c r="B48" s="125" t="s">
        <v>104</v>
      </c>
      <c r="C48" s="126" t="s">
        <v>170</v>
      </c>
      <c r="D48" s="127" t="s">
        <v>149</v>
      </c>
      <c r="E48" s="130" t="s">
        <v>99</v>
      </c>
      <c r="F48" s="53">
        <v>4</v>
      </c>
      <c r="G48" s="54">
        <v>282</v>
      </c>
      <c r="H48" s="54">
        <v>282</v>
      </c>
      <c r="I48" s="54">
        <v>282</v>
      </c>
      <c r="J48" s="54">
        <v>282</v>
      </c>
      <c r="K48" s="54"/>
      <c r="L48" s="74" t="s">
        <v>203</v>
      </c>
      <c r="M48" s="79" t="s">
        <v>204</v>
      </c>
      <c r="N48" s="79" t="s">
        <v>205</v>
      </c>
      <c r="O48" s="79" t="s">
        <v>206</v>
      </c>
      <c r="P48" s="79"/>
      <c r="Q48" s="72" t="s">
        <v>322</v>
      </c>
      <c r="R48" s="122">
        <v>1</v>
      </c>
      <c r="S48" s="73" t="s">
        <v>322</v>
      </c>
      <c r="T48" s="146">
        <v>1</v>
      </c>
      <c r="U48" s="80"/>
      <c r="X48" s="91"/>
      <c r="Y48" s="105"/>
    </row>
    <row r="49" spans="1:25" s="90" customFormat="1" ht="90" x14ac:dyDescent="0.2">
      <c r="A49" s="129">
        <v>39</v>
      </c>
      <c r="B49" s="137" t="s">
        <v>116</v>
      </c>
      <c r="C49" s="126" t="s">
        <v>13</v>
      </c>
      <c r="D49" s="138" t="s">
        <v>117</v>
      </c>
      <c r="E49" s="130" t="s">
        <v>185</v>
      </c>
      <c r="F49" s="165">
        <v>3</v>
      </c>
      <c r="G49" s="52">
        <v>220</v>
      </c>
      <c r="H49" s="52">
        <v>220</v>
      </c>
      <c r="I49" s="52">
        <v>220</v>
      </c>
      <c r="J49" s="52"/>
      <c r="K49" s="52"/>
      <c r="L49" s="74" t="s">
        <v>215</v>
      </c>
      <c r="M49" s="79" t="s">
        <v>216</v>
      </c>
      <c r="N49" s="79" t="s">
        <v>226</v>
      </c>
      <c r="O49" s="79"/>
      <c r="P49" s="79"/>
      <c r="Q49" s="79"/>
      <c r="R49" s="96"/>
      <c r="S49" s="80"/>
      <c r="T49" s="98"/>
      <c r="U49" s="80"/>
      <c r="X49" s="91"/>
      <c r="Y49" s="105"/>
    </row>
    <row r="50" spans="1:25" s="90" customFormat="1" ht="75" x14ac:dyDescent="0.2">
      <c r="A50" s="129">
        <v>40</v>
      </c>
      <c r="B50" s="125" t="s">
        <v>104</v>
      </c>
      <c r="C50" s="126" t="s">
        <v>169</v>
      </c>
      <c r="D50" s="127" t="s">
        <v>143</v>
      </c>
      <c r="E50" s="130" t="s">
        <v>100</v>
      </c>
      <c r="F50" s="53">
        <v>3</v>
      </c>
      <c r="G50" s="54">
        <v>244</v>
      </c>
      <c r="H50" s="54">
        <v>244</v>
      </c>
      <c r="I50" s="54">
        <v>244</v>
      </c>
      <c r="J50" s="54"/>
      <c r="K50" s="54"/>
      <c r="L50" s="74" t="s">
        <v>215</v>
      </c>
      <c r="M50" s="79" t="s">
        <v>227</v>
      </c>
      <c r="N50" s="79" t="s">
        <v>228</v>
      </c>
      <c r="O50" s="79"/>
      <c r="P50" s="79"/>
      <c r="Q50" s="72" t="s">
        <v>303</v>
      </c>
      <c r="R50" s="122">
        <v>1</v>
      </c>
      <c r="S50" s="73" t="s">
        <v>303</v>
      </c>
      <c r="T50" s="146">
        <v>1</v>
      </c>
      <c r="U50" s="80"/>
      <c r="X50" s="91"/>
      <c r="Y50" s="105"/>
    </row>
    <row r="51" spans="1:25" s="90" customFormat="1" ht="93.75" x14ac:dyDescent="0.2">
      <c r="A51" s="129">
        <v>41</v>
      </c>
      <c r="B51" s="125" t="s">
        <v>104</v>
      </c>
      <c r="C51" s="126" t="s">
        <v>13</v>
      </c>
      <c r="D51" s="127" t="s">
        <v>144</v>
      </c>
      <c r="E51" s="130" t="s">
        <v>98</v>
      </c>
      <c r="F51" s="53">
        <v>3</v>
      </c>
      <c r="G51" s="54">
        <v>200</v>
      </c>
      <c r="H51" s="54">
        <v>200</v>
      </c>
      <c r="I51" s="54">
        <v>200</v>
      </c>
      <c r="J51" s="54"/>
      <c r="K51" s="54"/>
      <c r="L51" s="74" t="s">
        <v>215</v>
      </c>
      <c r="M51" s="79" t="s">
        <v>227</v>
      </c>
      <c r="N51" s="79" t="s">
        <v>228</v>
      </c>
      <c r="O51" s="79"/>
      <c r="P51" s="79"/>
      <c r="Q51" s="79"/>
      <c r="R51" s="96"/>
      <c r="S51" s="80"/>
      <c r="T51" s="98"/>
      <c r="U51" s="80"/>
      <c r="X51" s="91"/>
      <c r="Y51" s="105"/>
    </row>
    <row r="52" spans="1:25" s="109" customFormat="1" ht="18.75" x14ac:dyDescent="0.2">
      <c r="A52" s="129"/>
      <c r="B52" s="125"/>
      <c r="C52" s="126"/>
      <c r="D52" s="127"/>
      <c r="E52" s="132"/>
      <c r="F52" s="145">
        <v>2913</v>
      </c>
      <c r="G52" s="124">
        <f>G51+G50+G49+G48+G47+G46+G45+G44</f>
        <v>1131</v>
      </c>
      <c r="H52" s="124">
        <f t="shared" ref="H52:K52" si="9">H51+H50+H49+H48+H47+H46+H45+H44</f>
        <v>1031</v>
      </c>
      <c r="I52" s="124">
        <f t="shared" si="9"/>
        <v>1031</v>
      </c>
      <c r="J52" s="124">
        <f t="shared" si="9"/>
        <v>367</v>
      </c>
      <c r="K52" s="124">
        <f t="shared" si="9"/>
        <v>85</v>
      </c>
      <c r="L52" s="72"/>
      <c r="M52" s="72"/>
      <c r="N52" s="72"/>
      <c r="O52" s="72"/>
      <c r="P52" s="72"/>
      <c r="Q52" s="72"/>
      <c r="R52" s="122">
        <v>6</v>
      </c>
      <c r="S52" s="73"/>
      <c r="T52" s="146">
        <v>3</v>
      </c>
      <c r="U52" s="73"/>
      <c r="V52" s="147"/>
      <c r="W52" s="147"/>
      <c r="X52" s="148"/>
      <c r="Y52" s="149"/>
    </row>
    <row r="53" spans="1:25" s="90" customFormat="1" ht="131.25" x14ac:dyDescent="0.2">
      <c r="A53" s="129">
        <v>42</v>
      </c>
      <c r="B53" s="125" t="s">
        <v>20</v>
      </c>
      <c r="C53" s="126" t="s">
        <v>171</v>
      </c>
      <c r="D53" s="127" t="s">
        <v>21</v>
      </c>
      <c r="E53" s="130" t="s">
        <v>186</v>
      </c>
      <c r="F53" s="123">
        <v>4</v>
      </c>
      <c r="G53" s="88">
        <v>300</v>
      </c>
      <c r="H53" s="88">
        <v>300</v>
      </c>
      <c r="I53" s="88">
        <v>300</v>
      </c>
      <c r="J53" s="88">
        <v>300</v>
      </c>
      <c r="K53" s="88"/>
      <c r="L53" s="74">
        <v>46174</v>
      </c>
      <c r="M53" s="79">
        <v>46197</v>
      </c>
      <c r="N53" s="79">
        <v>46220</v>
      </c>
      <c r="O53" s="79">
        <v>46243</v>
      </c>
      <c r="P53" s="79"/>
      <c r="Q53" s="72" t="s">
        <v>287</v>
      </c>
      <c r="R53" s="122">
        <v>1</v>
      </c>
      <c r="S53" s="72" t="s">
        <v>287</v>
      </c>
      <c r="T53" s="122">
        <v>1</v>
      </c>
      <c r="U53" s="176">
        <f>G53+G54+G55</f>
        <v>676</v>
      </c>
      <c r="X53" s="91"/>
      <c r="Y53" s="105"/>
    </row>
    <row r="54" spans="1:25" s="90" customFormat="1" ht="131.25" x14ac:dyDescent="0.2">
      <c r="A54" s="129">
        <v>43</v>
      </c>
      <c r="B54" s="125" t="s">
        <v>20</v>
      </c>
      <c r="C54" s="126" t="s">
        <v>172</v>
      </c>
      <c r="D54" s="127" t="s">
        <v>28</v>
      </c>
      <c r="E54" s="130" t="s">
        <v>29</v>
      </c>
      <c r="F54" s="123">
        <v>3</v>
      </c>
      <c r="G54" s="88">
        <v>256</v>
      </c>
      <c r="H54" s="88">
        <v>256</v>
      </c>
      <c r="I54" s="88">
        <v>256</v>
      </c>
      <c r="J54" s="88"/>
      <c r="K54" s="88"/>
      <c r="L54" s="74">
        <v>46181</v>
      </c>
      <c r="M54" s="79">
        <v>46204</v>
      </c>
      <c r="N54" s="79">
        <v>46227</v>
      </c>
      <c r="O54" s="79"/>
      <c r="P54" s="79"/>
      <c r="Q54" s="72" t="s">
        <v>307</v>
      </c>
      <c r="R54" s="122">
        <v>1</v>
      </c>
      <c r="S54" s="72" t="s">
        <v>307</v>
      </c>
      <c r="T54" s="122">
        <v>1</v>
      </c>
      <c r="U54" s="80"/>
      <c r="X54" s="91"/>
      <c r="Y54" s="105"/>
    </row>
    <row r="55" spans="1:25" s="90" customFormat="1" ht="131.25" x14ac:dyDescent="0.2">
      <c r="A55" s="129">
        <v>44</v>
      </c>
      <c r="B55" s="125" t="s">
        <v>20</v>
      </c>
      <c r="C55" s="126" t="s">
        <v>165</v>
      </c>
      <c r="D55" s="127" t="s">
        <v>24</v>
      </c>
      <c r="E55" s="130" t="s">
        <v>25</v>
      </c>
      <c r="F55" s="123">
        <v>3</v>
      </c>
      <c r="G55" s="88">
        <v>120</v>
      </c>
      <c r="H55" s="88">
        <v>120</v>
      </c>
      <c r="I55" s="88">
        <v>120</v>
      </c>
      <c r="J55" s="88"/>
      <c r="K55" s="88"/>
      <c r="L55" s="74">
        <v>46181</v>
      </c>
      <c r="M55" s="79">
        <v>46204</v>
      </c>
      <c r="N55" s="79">
        <v>46230</v>
      </c>
      <c r="O55" s="79"/>
      <c r="P55" s="79"/>
      <c r="Q55" s="72" t="s">
        <v>310</v>
      </c>
      <c r="R55" s="122">
        <v>1</v>
      </c>
      <c r="S55" s="72" t="s">
        <v>310</v>
      </c>
      <c r="T55" s="122">
        <v>1</v>
      </c>
      <c r="U55" s="80"/>
      <c r="X55" s="91"/>
      <c r="Y55" s="105"/>
    </row>
    <row r="56" spans="1:25" s="90" customFormat="1" ht="131.25" x14ac:dyDescent="0.2">
      <c r="A56" s="129">
        <v>45</v>
      </c>
      <c r="B56" s="125" t="s">
        <v>20</v>
      </c>
      <c r="C56" s="126" t="s">
        <v>13</v>
      </c>
      <c r="D56" s="127" t="s">
        <v>22</v>
      </c>
      <c r="E56" s="130" t="s">
        <v>23</v>
      </c>
      <c r="F56" s="123">
        <v>3</v>
      </c>
      <c r="G56" s="88">
        <v>175</v>
      </c>
      <c r="H56" s="88">
        <v>175</v>
      </c>
      <c r="I56" s="88">
        <v>150</v>
      </c>
      <c r="J56" s="88"/>
      <c r="K56" s="88"/>
      <c r="L56" s="74">
        <v>46185</v>
      </c>
      <c r="M56" s="79">
        <v>46213</v>
      </c>
      <c r="N56" s="79">
        <v>46239</v>
      </c>
      <c r="O56" s="79"/>
      <c r="P56" s="79"/>
      <c r="Q56" s="72" t="s">
        <v>338</v>
      </c>
      <c r="R56" s="122">
        <v>1</v>
      </c>
      <c r="S56" s="80"/>
      <c r="T56" s="98"/>
      <c r="U56" s="80"/>
      <c r="X56" s="91"/>
      <c r="Y56" s="105"/>
    </row>
    <row r="57" spans="1:25" s="90" customFormat="1" ht="150" x14ac:dyDescent="0.2">
      <c r="A57" s="129">
        <v>46</v>
      </c>
      <c r="B57" s="125" t="s">
        <v>20</v>
      </c>
      <c r="C57" s="126" t="s">
        <v>13</v>
      </c>
      <c r="D57" s="127" t="s">
        <v>26</v>
      </c>
      <c r="E57" s="130" t="s">
        <v>27</v>
      </c>
      <c r="F57" s="123">
        <v>3</v>
      </c>
      <c r="G57" s="88">
        <v>180</v>
      </c>
      <c r="H57" s="88">
        <v>180</v>
      </c>
      <c r="I57" s="88">
        <v>180</v>
      </c>
      <c r="J57" s="88"/>
      <c r="K57" s="88"/>
      <c r="L57" s="74">
        <v>46189</v>
      </c>
      <c r="M57" s="79">
        <v>46213</v>
      </c>
      <c r="N57" s="79">
        <v>46238</v>
      </c>
      <c r="O57" s="79"/>
      <c r="P57" s="79"/>
      <c r="Q57" s="79"/>
      <c r="R57" s="96"/>
      <c r="S57" s="80"/>
      <c r="T57" s="98"/>
      <c r="U57" s="80"/>
      <c r="X57" s="91"/>
      <c r="Y57" s="105"/>
    </row>
    <row r="58" spans="1:25" s="90" customFormat="1" ht="131.25" x14ac:dyDescent="0.2">
      <c r="A58" s="129">
        <v>46</v>
      </c>
      <c r="B58" s="125" t="s">
        <v>20</v>
      </c>
      <c r="C58" s="126" t="s">
        <v>13</v>
      </c>
      <c r="D58" s="127" t="s">
        <v>30</v>
      </c>
      <c r="E58" s="130" t="s">
        <v>31</v>
      </c>
      <c r="F58" s="123">
        <v>3</v>
      </c>
      <c r="G58" s="88">
        <v>300</v>
      </c>
      <c r="H58" s="88">
        <v>300</v>
      </c>
      <c r="I58" s="88">
        <v>250</v>
      </c>
      <c r="J58" s="88"/>
      <c r="K58" s="88"/>
      <c r="L58" s="74">
        <v>46188</v>
      </c>
      <c r="M58" s="79">
        <v>46211</v>
      </c>
      <c r="N58" s="79">
        <v>46235</v>
      </c>
      <c r="O58" s="79"/>
      <c r="P58" s="79"/>
      <c r="Q58" s="72" t="s">
        <v>329</v>
      </c>
      <c r="R58" s="122">
        <v>1</v>
      </c>
      <c r="S58" s="80"/>
      <c r="T58" s="98"/>
      <c r="U58" s="80"/>
      <c r="X58" s="91"/>
      <c r="Y58" s="105"/>
    </row>
    <row r="59" spans="1:25" s="5" customFormat="1" ht="18.75" x14ac:dyDescent="0.2">
      <c r="A59" s="129"/>
      <c r="B59" s="125"/>
      <c r="C59" s="126"/>
      <c r="D59" s="127"/>
      <c r="E59" s="132"/>
      <c r="F59" s="145">
        <v>4218</v>
      </c>
      <c r="G59" s="124">
        <f>G58+G57+G56+G55+G54+G53</f>
        <v>1331</v>
      </c>
      <c r="H59" s="124">
        <f t="shared" ref="H59:K59" si="10">H58+H57+H56+H55+H54+H53</f>
        <v>1331</v>
      </c>
      <c r="I59" s="124">
        <f t="shared" si="10"/>
        <v>1256</v>
      </c>
      <c r="J59" s="124">
        <f t="shared" si="10"/>
        <v>300</v>
      </c>
      <c r="K59" s="124">
        <f t="shared" si="10"/>
        <v>0</v>
      </c>
      <c r="L59" s="72"/>
      <c r="M59" s="72"/>
      <c r="N59" s="72"/>
      <c r="O59" s="72"/>
      <c r="P59" s="72"/>
      <c r="Q59" s="72"/>
      <c r="R59" s="122">
        <v>5</v>
      </c>
      <c r="S59" s="73"/>
      <c r="T59" s="146">
        <v>3</v>
      </c>
      <c r="U59" s="73"/>
      <c r="V59" s="147"/>
      <c r="W59" s="147"/>
      <c r="X59" s="148"/>
      <c r="Y59" s="149"/>
    </row>
    <row r="60" spans="1:25" s="5" customFormat="1" ht="81" customHeight="1" x14ac:dyDescent="0.2">
      <c r="A60" s="129">
        <v>47</v>
      </c>
      <c r="B60" s="125" t="s">
        <v>41</v>
      </c>
      <c r="C60" s="126" t="s">
        <v>290</v>
      </c>
      <c r="D60" s="127" t="s">
        <v>37</v>
      </c>
      <c r="E60" s="130" t="s">
        <v>187</v>
      </c>
      <c r="F60" s="165">
        <v>3</v>
      </c>
      <c r="G60" s="52">
        <v>383</v>
      </c>
      <c r="H60" s="52">
        <v>383</v>
      </c>
      <c r="I60" s="52">
        <v>250</v>
      </c>
      <c r="J60" s="52"/>
      <c r="K60" s="52"/>
      <c r="L60" s="74">
        <v>46179</v>
      </c>
      <c r="M60" s="79">
        <v>46202</v>
      </c>
      <c r="N60" s="79">
        <v>46224</v>
      </c>
      <c r="O60" s="79"/>
      <c r="P60" s="79"/>
      <c r="Q60" s="72" t="s">
        <v>330</v>
      </c>
      <c r="R60" s="122">
        <v>1</v>
      </c>
      <c r="S60" s="81"/>
      <c r="T60" s="98"/>
      <c r="U60" s="80"/>
      <c r="V60" s="90"/>
      <c r="W60" s="90"/>
      <c r="X60" s="91"/>
      <c r="Y60" s="105"/>
    </row>
    <row r="61" spans="1:25" s="5" customFormat="1" ht="75" x14ac:dyDescent="0.2">
      <c r="A61" s="124">
        <v>48</v>
      </c>
      <c r="B61" s="125" t="s">
        <v>41</v>
      </c>
      <c r="C61" s="126" t="s">
        <v>288</v>
      </c>
      <c r="D61" s="127" t="s">
        <v>39</v>
      </c>
      <c r="E61" s="128" t="s">
        <v>35</v>
      </c>
      <c r="F61" s="165">
        <v>3</v>
      </c>
      <c r="G61" s="52">
        <v>155</v>
      </c>
      <c r="H61" s="52">
        <v>155</v>
      </c>
      <c r="I61" s="52">
        <v>155</v>
      </c>
      <c r="J61" s="52"/>
      <c r="K61" s="52"/>
      <c r="L61" s="74">
        <v>46188</v>
      </c>
      <c r="M61" s="79">
        <v>46212</v>
      </c>
      <c r="N61" s="79">
        <v>46236</v>
      </c>
      <c r="O61" s="79"/>
      <c r="P61" s="79"/>
      <c r="Q61" s="72" t="s">
        <v>341</v>
      </c>
      <c r="R61" s="122">
        <v>1</v>
      </c>
      <c r="S61" s="80"/>
      <c r="T61" s="98"/>
      <c r="U61" s="80"/>
      <c r="V61" s="90"/>
      <c r="W61" s="90"/>
      <c r="X61" s="91"/>
      <c r="Y61" s="105"/>
    </row>
    <row r="62" spans="1:25" s="5" customFormat="1" ht="75" x14ac:dyDescent="0.2">
      <c r="A62" s="124">
        <v>49</v>
      </c>
      <c r="B62" s="125" t="s">
        <v>41</v>
      </c>
      <c r="C62" s="126" t="s">
        <v>36</v>
      </c>
      <c r="D62" s="127" t="s">
        <v>40</v>
      </c>
      <c r="E62" s="128" t="s">
        <v>35</v>
      </c>
      <c r="F62" s="165">
        <v>2</v>
      </c>
      <c r="G62" s="52">
        <v>50</v>
      </c>
      <c r="H62" s="52">
        <v>50</v>
      </c>
      <c r="I62" s="52"/>
      <c r="J62" s="52"/>
      <c r="K62" s="52"/>
      <c r="L62" s="74">
        <v>46188</v>
      </c>
      <c r="M62" s="79">
        <v>46212</v>
      </c>
      <c r="N62" s="79"/>
      <c r="O62" s="79"/>
      <c r="P62" s="79"/>
      <c r="Q62" s="72" t="s">
        <v>342</v>
      </c>
      <c r="R62" s="122">
        <v>1</v>
      </c>
      <c r="S62" s="80"/>
      <c r="T62" s="98"/>
      <c r="U62" s="80"/>
      <c r="V62" s="90"/>
      <c r="W62" s="90"/>
      <c r="X62" s="91"/>
      <c r="Y62" s="105"/>
    </row>
    <row r="63" spans="1:25" s="5" customFormat="1" ht="88.5" customHeight="1" x14ac:dyDescent="0.2">
      <c r="A63" s="129">
        <v>50</v>
      </c>
      <c r="B63" s="125" t="s">
        <v>41</v>
      </c>
      <c r="C63" s="126" t="s">
        <v>173</v>
      </c>
      <c r="D63" s="127" t="s">
        <v>38</v>
      </c>
      <c r="E63" s="128" t="s">
        <v>34</v>
      </c>
      <c r="F63" s="165">
        <v>3</v>
      </c>
      <c r="G63" s="52">
        <v>255</v>
      </c>
      <c r="H63" s="52">
        <v>255</v>
      </c>
      <c r="I63" s="52">
        <v>255</v>
      </c>
      <c r="J63" s="52"/>
      <c r="K63" s="52"/>
      <c r="L63" s="74">
        <v>46183</v>
      </c>
      <c r="M63" s="79">
        <v>46207</v>
      </c>
      <c r="N63" s="79">
        <v>46231</v>
      </c>
      <c r="O63" s="79"/>
      <c r="P63" s="79"/>
      <c r="Q63" s="72" t="s">
        <v>340</v>
      </c>
      <c r="R63" s="122">
        <v>1</v>
      </c>
      <c r="S63" s="81"/>
      <c r="T63" s="98"/>
      <c r="U63" s="80"/>
      <c r="V63" s="90"/>
      <c r="W63" s="90"/>
      <c r="X63" s="91"/>
      <c r="Y63" s="105"/>
    </row>
    <row r="64" spans="1:25" s="5" customFormat="1" ht="18.75" x14ac:dyDescent="0.2">
      <c r="A64" s="124"/>
      <c r="B64" s="125"/>
      <c r="C64" s="126"/>
      <c r="D64" s="127"/>
      <c r="E64" s="135"/>
      <c r="F64" s="145">
        <f>G64+H64+I64+J64+K64</f>
        <v>2346</v>
      </c>
      <c r="G64" s="124">
        <f>G63+G62+G61+G60</f>
        <v>843</v>
      </c>
      <c r="H64" s="124">
        <f t="shared" ref="H64:K64" si="11">H63+H62+H61+H60</f>
        <v>843</v>
      </c>
      <c r="I64" s="124">
        <f t="shared" si="11"/>
        <v>660</v>
      </c>
      <c r="J64" s="124">
        <f t="shared" si="11"/>
        <v>0</v>
      </c>
      <c r="K64" s="124">
        <f t="shared" si="11"/>
        <v>0</v>
      </c>
      <c r="L64" s="72"/>
      <c r="M64" s="72"/>
      <c r="N64" s="72"/>
      <c r="O64" s="72"/>
      <c r="P64" s="72"/>
      <c r="Q64" s="72"/>
      <c r="R64" s="122">
        <v>4</v>
      </c>
      <c r="S64" s="73"/>
      <c r="T64" s="146"/>
      <c r="U64" s="73"/>
      <c r="V64" s="147"/>
      <c r="W64" s="147"/>
      <c r="X64" s="148"/>
      <c r="Y64" s="149"/>
    </row>
    <row r="65" spans="1:26" s="5" customFormat="1" ht="75" x14ac:dyDescent="0.2">
      <c r="A65" s="124">
        <v>51</v>
      </c>
      <c r="B65" s="125" t="s">
        <v>95</v>
      </c>
      <c r="C65" s="126" t="s">
        <v>174</v>
      </c>
      <c r="D65" s="127" t="s">
        <v>92</v>
      </c>
      <c r="E65" s="128" t="s">
        <v>188</v>
      </c>
      <c r="F65" s="165">
        <v>4</v>
      </c>
      <c r="G65" s="52">
        <v>92</v>
      </c>
      <c r="H65" s="52">
        <v>92</v>
      </c>
      <c r="I65" s="52">
        <v>92</v>
      </c>
      <c r="J65" s="52">
        <v>92</v>
      </c>
      <c r="K65" s="52"/>
      <c r="L65" s="74" t="s">
        <v>129</v>
      </c>
      <c r="M65" s="79" t="s">
        <v>130</v>
      </c>
      <c r="N65" s="79" t="s">
        <v>131</v>
      </c>
      <c r="O65" s="79" t="s">
        <v>132</v>
      </c>
      <c r="P65" s="79"/>
      <c r="Q65" s="72" t="s">
        <v>198</v>
      </c>
      <c r="R65" s="122">
        <v>1</v>
      </c>
      <c r="S65" s="80"/>
      <c r="T65" s="98"/>
      <c r="U65" s="80"/>
      <c r="V65" s="65"/>
      <c r="W65" s="65"/>
      <c r="X65" s="68"/>
      <c r="Y65" s="106"/>
      <c r="Z65" s="65"/>
    </row>
    <row r="66" spans="1:26" s="29" customFormat="1" ht="75" x14ac:dyDescent="0.2">
      <c r="A66" s="129">
        <v>52</v>
      </c>
      <c r="B66" s="125" t="s">
        <v>95</v>
      </c>
      <c r="C66" s="126" t="s">
        <v>17</v>
      </c>
      <c r="D66" s="127" t="s">
        <v>93</v>
      </c>
      <c r="E66" s="130" t="s">
        <v>122</v>
      </c>
      <c r="F66" s="165">
        <v>4</v>
      </c>
      <c r="G66" s="52">
        <v>75</v>
      </c>
      <c r="H66" s="52">
        <v>75</v>
      </c>
      <c r="I66" s="52">
        <v>75</v>
      </c>
      <c r="J66" s="52">
        <v>75</v>
      </c>
      <c r="K66" s="52"/>
      <c r="L66" s="74" t="s">
        <v>129</v>
      </c>
      <c r="M66" s="79" t="s">
        <v>130</v>
      </c>
      <c r="N66" s="79" t="s">
        <v>131</v>
      </c>
      <c r="O66" s="79" t="s">
        <v>132</v>
      </c>
      <c r="P66" s="79"/>
      <c r="Q66" s="72" t="s">
        <v>296</v>
      </c>
      <c r="R66" s="122">
        <v>1</v>
      </c>
      <c r="S66" s="80"/>
      <c r="T66" s="98"/>
      <c r="U66" s="80"/>
      <c r="V66" s="110"/>
      <c r="W66" s="110"/>
      <c r="X66" s="111"/>
      <c r="Y66" s="112"/>
      <c r="Z66" s="65"/>
    </row>
    <row r="67" spans="1:26" s="29" customFormat="1" ht="75" x14ac:dyDescent="0.2">
      <c r="A67" s="124">
        <v>53</v>
      </c>
      <c r="B67" s="125" t="s">
        <v>95</v>
      </c>
      <c r="C67" s="126" t="s">
        <v>175</v>
      </c>
      <c r="D67" s="127" t="s">
        <v>94</v>
      </c>
      <c r="E67" s="130" t="s">
        <v>123</v>
      </c>
      <c r="F67" s="166">
        <v>4</v>
      </c>
      <c r="G67" s="164">
        <v>90</v>
      </c>
      <c r="H67" s="164">
        <v>90</v>
      </c>
      <c r="I67" s="164">
        <v>90</v>
      </c>
      <c r="J67" s="164">
        <v>90</v>
      </c>
      <c r="K67" s="164"/>
      <c r="L67" s="75" t="s">
        <v>129</v>
      </c>
      <c r="M67" s="80" t="s">
        <v>130</v>
      </c>
      <c r="N67" s="80" t="s">
        <v>131</v>
      </c>
      <c r="O67" s="80" t="s">
        <v>132</v>
      </c>
      <c r="P67" s="80"/>
      <c r="Q67" s="73" t="s">
        <v>293</v>
      </c>
      <c r="R67" s="146">
        <v>1</v>
      </c>
      <c r="S67" s="80"/>
      <c r="T67" s="98"/>
      <c r="U67" s="80"/>
      <c r="V67" s="110"/>
      <c r="W67" s="110"/>
      <c r="X67" s="113"/>
      <c r="Y67" s="112"/>
      <c r="Z67" s="65"/>
    </row>
    <row r="68" spans="1:26" s="29" customFormat="1" ht="75" x14ac:dyDescent="0.2">
      <c r="A68" s="124">
        <v>54</v>
      </c>
      <c r="B68" s="125" t="s">
        <v>95</v>
      </c>
      <c r="C68" s="127" t="s">
        <v>74</v>
      </c>
      <c r="D68" s="127" t="s">
        <v>91</v>
      </c>
      <c r="E68" s="130" t="s">
        <v>189</v>
      </c>
      <c r="F68" s="166">
        <v>1</v>
      </c>
      <c r="G68" s="164">
        <v>100</v>
      </c>
      <c r="H68" s="164"/>
      <c r="I68" s="164"/>
      <c r="J68" s="164"/>
      <c r="K68" s="52"/>
      <c r="L68" s="74" t="s">
        <v>199</v>
      </c>
      <c r="M68" s="79"/>
      <c r="N68" s="79"/>
      <c r="O68" s="80"/>
      <c r="P68" s="80"/>
      <c r="Q68" s="73" t="s">
        <v>277</v>
      </c>
      <c r="R68" s="146">
        <v>1</v>
      </c>
      <c r="S68" s="80"/>
      <c r="T68" s="98"/>
      <c r="U68" s="80"/>
      <c r="V68" s="110"/>
      <c r="W68" s="110"/>
      <c r="X68" s="111"/>
      <c r="Y68" s="112"/>
      <c r="Z68" s="65"/>
    </row>
    <row r="69" spans="1:26" s="29" customFormat="1" ht="93.75" x14ac:dyDescent="0.2">
      <c r="A69" s="124">
        <v>55</v>
      </c>
      <c r="B69" s="125" t="s">
        <v>95</v>
      </c>
      <c r="C69" s="126" t="s">
        <v>165</v>
      </c>
      <c r="D69" s="127" t="s">
        <v>89</v>
      </c>
      <c r="E69" s="128" t="s">
        <v>124</v>
      </c>
      <c r="F69" s="165">
        <v>3</v>
      </c>
      <c r="G69" s="52">
        <v>350</v>
      </c>
      <c r="H69" s="52">
        <v>350</v>
      </c>
      <c r="I69" s="52">
        <v>350</v>
      </c>
      <c r="J69" s="52"/>
      <c r="K69" s="52"/>
      <c r="L69" s="74" t="s">
        <v>133</v>
      </c>
      <c r="M69" s="79" t="s">
        <v>200</v>
      </c>
      <c r="N69" s="79" t="s">
        <v>134</v>
      </c>
      <c r="O69" s="79"/>
      <c r="P69" s="79"/>
      <c r="Q69" s="79"/>
      <c r="R69" s="96"/>
      <c r="S69" s="80"/>
      <c r="T69" s="98"/>
      <c r="U69" s="80"/>
      <c r="V69" s="84"/>
      <c r="W69" s="84"/>
      <c r="X69" s="87"/>
      <c r="Y69" s="107"/>
      <c r="Z69" s="64"/>
    </row>
    <row r="70" spans="1:26" s="29" customFormat="1" ht="123" customHeight="1" x14ac:dyDescent="0.2">
      <c r="A70" s="129">
        <v>56</v>
      </c>
      <c r="B70" s="125" t="s">
        <v>95</v>
      </c>
      <c r="C70" s="126" t="s">
        <v>166</v>
      </c>
      <c r="D70" s="127" t="s">
        <v>90</v>
      </c>
      <c r="E70" s="130" t="s">
        <v>125</v>
      </c>
      <c r="F70" s="165">
        <v>3</v>
      </c>
      <c r="G70" s="52">
        <v>350</v>
      </c>
      <c r="H70" s="52">
        <v>350</v>
      </c>
      <c r="I70" s="52">
        <v>350</v>
      </c>
      <c r="J70" s="52"/>
      <c r="K70" s="52"/>
      <c r="L70" s="74" t="s">
        <v>133</v>
      </c>
      <c r="M70" s="79" t="s">
        <v>200</v>
      </c>
      <c r="N70" s="79" t="s">
        <v>134</v>
      </c>
      <c r="O70" s="79"/>
      <c r="P70" s="79"/>
      <c r="Q70" s="72" t="s">
        <v>339</v>
      </c>
      <c r="R70" s="122">
        <v>1</v>
      </c>
      <c r="S70" s="80"/>
      <c r="T70" s="98"/>
      <c r="U70" s="80"/>
      <c r="V70" s="84"/>
      <c r="W70" s="84"/>
      <c r="X70" s="85"/>
      <c r="Y70" s="107"/>
      <c r="Z70" s="64"/>
    </row>
    <row r="71" spans="1:26" s="29" customFormat="1" ht="75" x14ac:dyDescent="0.2">
      <c r="A71" s="124">
        <v>57</v>
      </c>
      <c r="B71" s="125" t="s">
        <v>95</v>
      </c>
      <c r="C71" s="126" t="s">
        <v>126</v>
      </c>
      <c r="D71" s="127" t="s">
        <v>127</v>
      </c>
      <c r="E71" s="130" t="s">
        <v>128</v>
      </c>
      <c r="F71" s="165">
        <v>1</v>
      </c>
      <c r="G71" s="52">
        <v>100</v>
      </c>
      <c r="H71" s="52"/>
      <c r="I71" s="52"/>
      <c r="J71" s="52"/>
      <c r="K71" s="52"/>
      <c r="L71" s="74" t="s">
        <v>201</v>
      </c>
      <c r="M71" s="79"/>
      <c r="N71" s="79"/>
      <c r="O71" s="79"/>
      <c r="P71" s="79"/>
      <c r="Q71" s="72" t="s">
        <v>202</v>
      </c>
      <c r="R71" s="122">
        <v>1</v>
      </c>
      <c r="S71" s="80"/>
      <c r="T71" s="98"/>
      <c r="U71" s="80"/>
      <c r="V71" s="84"/>
      <c r="W71" s="84"/>
      <c r="X71" s="85"/>
      <c r="Y71" s="107"/>
      <c r="Z71" s="64"/>
    </row>
    <row r="72" spans="1:26" s="29" customFormat="1" ht="18.75" x14ac:dyDescent="0.2">
      <c r="A72" s="131"/>
      <c r="B72" s="125"/>
      <c r="C72" s="126"/>
      <c r="D72" s="127"/>
      <c r="E72" s="132"/>
      <c r="F72" s="145">
        <v>3378</v>
      </c>
      <c r="G72" s="124">
        <f>G71+G70+G69+G68+G67+G66+G65</f>
        <v>1157</v>
      </c>
      <c r="H72" s="124">
        <f t="shared" ref="H72:K72" si="12">H71+H70+H69+H68+H67+H66+H65</f>
        <v>957</v>
      </c>
      <c r="I72" s="124">
        <f t="shared" si="12"/>
        <v>957</v>
      </c>
      <c r="J72" s="124">
        <f t="shared" si="12"/>
        <v>257</v>
      </c>
      <c r="K72" s="124">
        <f t="shared" si="12"/>
        <v>0</v>
      </c>
      <c r="L72" s="72"/>
      <c r="M72" s="72"/>
      <c r="N72" s="72"/>
      <c r="O72" s="72"/>
      <c r="P72" s="72"/>
      <c r="Q72" s="72"/>
      <c r="R72" s="122">
        <v>6</v>
      </c>
      <c r="S72" s="73"/>
      <c r="T72" s="146"/>
      <c r="U72" s="73"/>
      <c r="V72" s="150"/>
      <c r="W72" s="150"/>
      <c r="X72" s="153"/>
      <c r="Y72" s="152"/>
      <c r="Z72" s="64"/>
    </row>
    <row r="73" spans="1:26" s="29" customFormat="1" ht="75" x14ac:dyDescent="0.2">
      <c r="A73" s="131">
        <v>58</v>
      </c>
      <c r="B73" s="125" t="s">
        <v>72</v>
      </c>
      <c r="C73" s="126" t="s">
        <v>74</v>
      </c>
      <c r="D73" s="127" t="s">
        <v>150</v>
      </c>
      <c r="E73" s="130" t="s">
        <v>190</v>
      </c>
      <c r="F73" s="165">
        <v>1</v>
      </c>
      <c r="G73" s="52">
        <v>65</v>
      </c>
      <c r="H73" s="52"/>
      <c r="I73" s="52"/>
      <c r="J73" s="52"/>
      <c r="K73" s="52"/>
      <c r="L73" s="74" t="s">
        <v>210</v>
      </c>
      <c r="M73" s="79"/>
      <c r="N73" s="79"/>
      <c r="O73" s="79"/>
      <c r="P73" s="79"/>
      <c r="Q73" s="72" t="s">
        <v>297</v>
      </c>
      <c r="R73" s="122">
        <v>1</v>
      </c>
      <c r="S73" s="79"/>
      <c r="T73" s="98"/>
      <c r="U73" s="80"/>
      <c r="V73" s="84"/>
      <c r="W73" s="84"/>
      <c r="X73" s="85"/>
      <c r="Y73" s="107"/>
      <c r="Z73" s="64"/>
    </row>
    <row r="74" spans="1:26" s="29" customFormat="1" ht="87" customHeight="1" x14ac:dyDescent="0.2">
      <c r="A74" s="131">
        <v>59</v>
      </c>
      <c r="B74" s="125" t="s">
        <v>72</v>
      </c>
      <c r="C74" s="126" t="s">
        <v>165</v>
      </c>
      <c r="D74" s="127" t="s">
        <v>151</v>
      </c>
      <c r="E74" s="130" t="s">
        <v>71</v>
      </c>
      <c r="F74" s="165">
        <v>3</v>
      </c>
      <c r="G74" s="52">
        <v>256</v>
      </c>
      <c r="H74" s="52">
        <v>256</v>
      </c>
      <c r="I74" s="52">
        <v>256</v>
      </c>
      <c r="J74" s="52"/>
      <c r="K74" s="52"/>
      <c r="L74" s="74" t="s">
        <v>207</v>
      </c>
      <c r="M74" s="79" t="s">
        <v>211</v>
      </c>
      <c r="N74" s="79" t="s">
        <v>212</v>
      </c>
      <c r="O74" s="79"/>
      <c r="P74" s="79"/>
      <c r="Q74" s="72" t="s">
        <v>331</v>
      </c>
      <c r="R74" s="122">
        <v>1</v>
      </c>
      <c r="S74" s="80"/>
      <c r="T74" s="98"/>
      <c r="U74" s="80"/>
      <c r="V74" s="84"/>
      <c r="W74" s="84"/>
      <c r="X74" s="85"/>
      <c r="Y74" s="107"/>
      <c r="Z74" s="64"/>
    </row>
    <row r="75" spans="1:26" s="29" customFormat="1" ht="85.5" customHeight="1" x14ac:dyDescent="0.2">
      <c r="A75" s="131">
        <v>60</v>
      </c>
      <c r="B75" s="125" t="s">
        <v>72</v>
      </c>
      <c r="C75" s="126" t="s">
        <v>165</v>
      </c>
      <c r="D75" s="127" t="s">
        <v>152</v>
      </c>
      <c r="E75" s="130" t="s">
        <v>191</v>
      </c>
      <c r="F75" s="165">
        <v>2</v>
      </c>
      <c r="G75" s="52">
        <v>220</v>
      </c>
      <c r="H75" s="52">
        <v>120</v>
      </c>
      <c r="I75" s="52"/>
      <c r="J75" s="52"/>
      <c r="K75" s="52"/>
      <c r="L75" s="74" t="s">
        <v>213</v>
      </c>
      <c r="M75" s="79" t="s">
        <v>214</v>
      </c>
      <c r="N75" s="79"/>
      <c r="O75" s="79"/>
      <c r="P75" s="79"/>
      <c r="Q75" s="79"/>
      <c r="R75" s="96"/>
      <c r="S75" s="80"/>
      <c r="T75" s="98"/>
      <c r="U75" s="80"/>
      <c r="V75" s="84"/>
      <c r="W75" s="84"/>
      <c r="X75" s="85"/>
      <c r="Y75" s="107"/>
      <c r="Z75" s="64"/>
    </row>
    <row r="76" spans="1:26" s="29" customFormat="1" ht="85.5" customHeight="1" x14ac:dyDescent="0.2">
      <c r="A76" s="131">
        <v>61</v>
      </c>
      <c r="B76" s="125" t="s">
        <v>72</v>
      </c>
      <c r="C76" s="126" t="s">
        <v>165</v>
      </c>
      <c r="D76" s="127" t="s">
        <v>153</v>
      </c>
      <c r="E76" s="130" t="s">
        <v>192</v>
      </c>
      <c r="F76" s="165">
        <v>3</v>
      </c>
      <c r="G76" s="52">
        <v>250</v>
      </c>
      <c r="H76" s="52">
        <v>250</v>
      </c>
      <c r="I76" s="52">
        <v>100</v>
      </c>
      <c r="J76" s="52"/>
      <c r="K76" s="52"/>
      <c r="L76" s="74" t="s">
        <v>215</v>
      </c>
      <c r="M76" s="79" t="s">
        <v>216</v>
      </c>
      <c r="N76" s="79" t="s">
        <v>217</v>
      </c>
      <c r="O76" s="79"/>
      <c r="P76" s="79"/>
      <c r="Q76" s="79"/>
      <c r="R76" s="96"/>
      <c r="S76" s="80"/>
      <c r="T76" s="98"/>
      <c r="U76" s="80"/>
      <c r="V76" s="84"/>
      <c r="W76" s="84"/>
      <c r="X76" s="85"/>
      <c r="Y76" s="107"/>
      <c r="Z76" s="64"/>
    </row>
    <row r="77" spans="1:26" s="29" customFormat="1" ht="66" customHeight="1" x14ac:dyDescent="0.2">
      <c r="A77" s="131">
        <v>62</v>
      </c>
      <c r="B77" s="125" t="s">
        <v>72</v>
      </c>
      <c r="C77" s="126" t="s">
        <v>166</v>
      </c>
      <c r="D77" s="127" t="s">
        <v>154</v>
      </c>
      <c r="E77" s="130" t="s">
        <v>193</v>
      </c>
      <c r="F77" s="165">
        <v>3</v>
      </c>
      <c r="G77" s="52">
        <v>200</v>
      </c>
      <c r="H77" s="52">
        <v>200</v>
      </c>
      <c r="I77" s="52">
        <v>200</v>
      </c>
      <c r="J77" s="52"/>
      <c r="K77" s="52"/>
      <c r="L77" s="74" t="s">
        <v>215</v>
      </c>
      <c r="M77" s="79" t="s">
        <v>216</v>
      </c>
      <c r="N77" s="79" t="s">
        <v>217</v>
      </c>
      <c r="O77" s="79"/>
      <c r="P77" s="79"/>
      <c r="Q77" s="79"/>
      <c r="R77" s="96"/>
      <c r="S77" s="80"/>
      <c r="T77" s="98"/>
      <c r="U77" s="80"/>
      <c r="V77" s="84"/>
      <c r="W77" s="84"/>
      <c r="X77" s="85"/>
      <c r="Y77" s="107"/>
      <c r="Z77" s="64"/>
    </row>
    <row r="78" spans="1:26" s="29" customFormat="1" ht="82.5" customHeight="1" x14ac:dyDescent="0.2">
      <c r="A78" s="131">
        <v>63</v>
      </c>
      <c r="B78" s="125" t="s">
        <v>72</v>
      </c>
      <c r="C78" s="126" t="s">
        <v>166</v>
      </c>
      <c r="D78" s="127" t="s">
        <v>155</v>
      </c>
      <c r="E78" s="130" t="s">
        <v>194</v>
      </c>
      <c r="F78" s="165">
        <v>2</v>
      </c>
      <c r="G78" s="52">
        <v>450</v>
      </c>
      <c r="H78" s="52">
        <v>450</v>
      </c>
      <c r="I78" s="52"/>
      <c r="J78" s="52"/>
      <c r="K78" s="52"/>
      <c r="L78" s="74" t="s">
        <v>218</v>
      </c>
      <c r="M78" s="79" t="s">
        <v>219</v>
      </c>
      <c r="N78" s="79"/>
      <c r="O78" s="79"/>
      <c r="P78" s="79"/>
      <c r="Q78" s="79"/>
      <c r="R78" s="96"/>
      <c r="S78" s="80"/>
      <c r="T78" s="98"/>
      <c r="U78" s="80"/>
      <c r="V78" s="84"/>
      <c r="W78" s="84"/>
      <c r="X78" s="85"/>
      <c r="Y78" s="107"/>
      <c r="Z78" s="64"/>
    </row>
    <row r="79" spans="1:26" s="29" customFormat="1" ht="18.75" x14ac:dyDescent="0.3">
      <c r="A79" s="131"/>
      <c r="B79" s="125"/>
      <c r="C79" s="126"/>
      <c r="D79" s="127"/>
      <c r="E79" s="132"/>
      <c r="F79" s="145">
        <f>G79+H79+I79+J79+K79</f>
        <v>3273</v>
      </c>
      <c r="G79" s="124">
        <f>G78+G77+G76+G75+G74+G73</f>
        <v>1441</v>
      </c>
      <c r="H79" s="124">
        <f t="shared" ref="H79:K79" si="13">H78+H77+H76+H75+H74+H73</f>
        <v>1276</v>
      </c>
      <c r="I79" s="124">
        <f t="shared" si="13"/>
        <v>556</v>
      </c>
      <c r="J79" s="124">
        <f t="shared" si="13"/>
        <v>0</v>
      </c>
      <c r="K79" s="124">
        <f t="shared" si="13"/>
        <v>0</v>
      </c>
      <c r="L79" s="72"/>
      <c r="M79" s="154"/>
      <c r="N79" s="154"/>
      <c r="O79" s="154"/>
      <c r="P79" s="154"/>
      <c r="Q79" s="154"/>
      <c r="R79" s="155">
        <v>2</v>
      </c>
      <c r="S79" s="156"/>
      <c r="T79" s="157"/>
      <c r="U79" s="156"/>
      <c r="V79" s="150"/>
      <c r="W79" s="150"/>
      <c r="X79" s="153"/>
      <c r="Y79" s="152"/>
      <c r="Z79" s="64"/>
    </row>
    <row r="80" spans="1:26" s="86" customFormat="1" ht="56.25" x14ac:dyDescent="0.3">
      <c r="A80" s="129">
        <v>64</v>
      </c>
      <c r="B80" s="139" t="s">
        <v>33</v>
      </c>
      <c r="C80" s="126" t="s">
        <v>74</v>
      </c>
      <c r="D80" s="127" t="s">
        <v>156</v>
      </c>
      <c r="E80" s="130" t="s">
        <v>119</v>
      </c>
      <c r="F80" s="123">
        <v>40</v>
      </c>
      <c r="G80" s="88">
        <v>40</v>
      </c>
      <c r="H80" s="88"/>
      <c r="I80" s="88"/>
      <c r="J80" s="88"/>
      <c r="K80" s="88"/>
      <c r="L80" s="74" t="s">
        <v>244</v>
      </c>
      <c r="M80" s="83"/>
      <c r="N80" s="83"/>
      <c r="O80" s="83"/>
      <c r="P80" s="83"/>
      <c r="Q80" s="154" t="s">
        <v>298</v>
      </c>
      <c r="R80" s="122">
        <v>1</v>
      </c>
      <c r="S80" s="100"/>
      <c r="T80" s="104"/>
      <c r="U80" s="100"/>
      <c r="V80" s="84"/>
      <c r="W80" s="84"/>
      <c r="X80" s="85"/>
      <c r="Y80" s="107"/>
      <c r="Z80" s="84"/>
    </row>
    <row r="81" spans="1:26" s="86" customFormat="1" ht="56.25" x14ac:dyDescent="0.3">
      <c r="A81" s="131">
        <v>65</v>
      </c>
      <c r="B81" s="139" t="s">
        <v>33</v>
      </c>
      <c r="C81" s="126" t="s">
        <v>74</v>
      </c>
      <c r="D81" s="127" t="s">
        <v>157</v>
      </c>
      <c r="E81" s="130" t="s">
        <v>120</v>
      </c>
      <c r="F81" s="123">
        <v>60</v>
      </c>
      <c r="G81" s="88">
        <v>60</v>
      </c>
      <c r="H81" s="88"/>
      <c r="I81" s="88"/>
      <c r="J81" s="88"/>
      <c r="K81" s="88"/>
      <c r="L81" s="74" t="s">
        <v>245</v>
      </c>
      <c r="M81" s="83"/>
      <c r="N81" s="83"/>
      <c r="O81" s="83"/>
      <c r="P81" s="83"/>
      <c r="Q81" s="72" t="s">
        <v>308</v>
      </c>
      <c r="R81" s="122">
        <v>1</v>
      </c>
      <c r="S81" s="100"/>
      <c r="T81" s="104"/>
      <c r="U81" s="100"/>
      <c r="V81" s="84"/>
      <c r="W81" s="84"/>
      <c r="X81" s="85"/>
      <c r="Y81" s="107"/>
      <c r="Z81" s="84"/>
    </row>
    <row r="82" spans="1:26" s="86" customFormat="1" ht="56.25" x14ac:dyDescent="0.3">
      <c r="A82" s="133">
        <v>66</v>
      </c>
      <c r="B82" s="139" t="s">
        <v>33</v>
      </c>
      <c r="C82" s="126" t="s">
        <v>74</v>
      </c>
      <c r="D82" s="127" t="s">
        <v>145</v>
      </c>
      <c r="E82" s="130" t="s">
        <v>121</v>
      </c>
      <c r="F82" s="123">
        <v>25</v>
      </c>
      <c r="G82" s="88">
        <v>25</v>
      </c>
      <c r="H82" s="88"/>
      <c r="I82" s="88"/>
      <c r="J82" s="88"/>
      <c r="K82" s="88"/>
      <c r="L82" s="74" t="s">
        <v>246</v>
      </c>
      <c r="M82" s="83"/>
      <c r="N82" s="83"/>
      <c r="O82" s="83"/>
      <c r="P82" s="83"/>
      <c r="Q82" s="72" t="s">
        <v>304</v>
      </c>
      <c r="R82" s="122">
        <v>1</v>
      </c>
      <c r="S82" s="99"/>
      <c r="T82" s="103"/>
      <c r="U82" s="99"/>
      <c r="V82" s="84"/>
      <c r="W82" s="84"/>
      <c r="X82" s="85"/>
      <c r="Y82" s="107"/>
      <c r="Z82" s="84"/>
    </row>
    <row r="83" spans="1:26" s="29" customFormat="1" ht="75" x14ac:dyDescent="0.2">
      <c r="A83" s="129">
        <v>67</v>
      </c>
      <c r="B83" s="139" t="s">
        <v>33</v>
      </c>
      <c r="C83" s="127" t="s">
        <v>17</v>
      </c>
      <c r="D83" s="127" t="s">
        <v>113</v>
      </c>
      <c r="E83" s="130" t="s">
        <v>114</v>
      </c>
      <c r="F83" s="115">
        <v>700</v>
      </c>
      <c r="G83" s="82">
        <v>250</v>
      </c>
      <c r="H83" s="82">
        <v>300</v>
      </c>
      <c r="I83" s="82">
        <v>150</v>
      </c>
      <c r="J83" s="82"/>
      <c r="K83" s="82"/>
      <c r="L83" s="75" t="s">
        <v>247</v>
      </c>
      <c r="M83" s="80" t="s">
        <v>248</v>
      </c>
      <c r="N83" s="80" t="s">
        <v>249</v>
      </c>
      <c r="O83" s="87"/>
      <c r="P83" s="87"/>
      <c r="Q83" s="131"/>
      <c r="R83" s="146">
        <v>1</v>
      </c>
      <c r="S83" s="99"/>
      <c r="T83" s="103"/>
      <c r="U83" s="103"/>
      <c r="V83" s="84"/>
      <c r="W83" s="84"/>
      <c r="X83" s="115"/>
      <c r="Y83" s="107"/>
      <c r="Z83" s="64"/>
    </row>
    <row r="84" spans="1:26" s="29" customFormat="1" ht="93.75" x14ac:dyDescent="0.2">
      <c r="A84" s="131">
        <v>68</v>
      </c>
      <c r="B84" s="139" t="s">
        <v>33</v>
      </c>
      <c r="C84" s="127" t="s">
        <v>165</v>
      </c>
      <c r="D84" s="127" t="s">
        <v>111</v>
      </c>
      <c r="E84" s="130" t="s">
        <v>112</v>
      </c>
      <c r="F84" s="115">
        <v>1350</v>
      </c>
      <c r="G84" s="82">
        <v>450</v>
      </c>
      <c r="H84" s="82">
        <v>450</v>
      </c>
      <c r="I84" s="82">
        <v>450</v>
      </c>
      <c r="J84" s="82"/>
      <c r="K84" s="82"/>
      <c r="L84" s="75" t="s">
        <v>250</v>
      </c>
      <c r="M84" s="80" t="s">
        <v>251</v>
      </c>
      <c r="N84" s="80" t="s">
        <v>212</v>
      </c>
      <c r="O84" s="88"/>
      <c r="P84" s="88"/>
      <c r="Q84" s="88"/>
      <c r="R84" s="96"/>
      <c r="S84" s="101"/>
      <c r="T84" s="103"/>
      <c r="U84" s="101"/>
      <c r="V84" s="110"/>
      <c r="W84" s="110"/>
      <c r="X84" s="116"/>
      <c r="Y84" s="112"/>
      <c r="Z84" s="65"/>
    </row>
    <row r="85" spans="1:26" s="40" customFormat="1" ht="93.75" x14ac:dyDescent="0.2">
      <c r="A85" s="133">
        <v>69</v>
      </c>
      <c r="B85" s="139" t="s">
        <v>33</v>
      </c>
      <c r="C85" s="127" t="s">
        <v>165</v>
      </c>
      <c r="D85" s="127" t="s">
        <v>109</v>
      </c>
      <c r="E85" s="130" t="s">
        <v>110</v>
      </c>
      <c r="F85" s="115">
        <v>933</v>
      </c>
      <c r="G85" s="82">
        <v>311</v>
      </c>
      <c r="H85" s="82">
        <v>311</v>
      </c>
      <c r="I85" s="82">
        <v>311</v>
      </c>
      <c r="J85" s="82"/>
      <c r="K85" s="82"/>
      <c r="L85" s="75" t="s">
        <v>207</v>
      </c>
      <c r="M85" s="80" t="s">
        <v>211</v>
      </c>
      <c r="N85" s="80" t="s">
        <v>212</v>
      </c>
      <c r="O85" s="79"/>
      <c r="P85" s="89"/>
      <c r="Q85" s="79"/>
      <c r="R85" s="96"/>
      <c r="S85" s="82"/>
      <c r="T85" s="98"/>
      <c r="U85" s="82"/>
      <c r="V85" s="110"/>
      <c r="W85" s="117"/>
      <c r="X85" s="116"/>
      <c r="Y85" s="118"/>
      <c r="Z85" s="65"/>
    </row>
    <row r="86" spans="1:26" s="29" customFormat="1" ht="93.75" x14ac:dyDescent="0.2">
      <c r="A86" s="129">
        <v>70</v>
      </c>
      <c r="B86" s="139" t="s">
        <v>33</v>
      </c>
      <c r="C86" s="127" t="s">
        <v>17</v>
      </c>
      <c r="D86" s="127" t="s">
        <v>105</v>
      </c>
      <c r="E86" s="130" t="s">
        <v>106</v>
      </c>
      <c r="F86" s="115">
        <v>700</v>
      </c>
      <c r="G86" s="82">
        <v>250</v>
      </c>
      <c r="H86" s="82">
        <v>250</v>
      </c>
      <c r="I86" s="82">
        <v>200</v>
      </c>
      <c r="J86" s="82"/>
      <c r="K86" s="82"/>
      <c r="L86" s="75" t="s">
        <v>250</v>
      </c>
      <c r="M86" s="80" t="s">
        <v>211</v>
      </c>
      <c r="N86" s="80" t="s">
        <v>252</v>
      </c>
      <c r="O86" s="80"/>
      <c r="P86" s="87"/>
      <c r="Q86" s="79"/>
      <c r="R86" s="97"/>
      <c r="S86" s="87"/>
      <c r="T86" s="97"/>
      <c r="U86" s="87"/>
      <c r="V86" s="110"/>
      <c r="W86" s="119"/>
      <c r="X86" s="116"/>
      <c r="Y86" s="119"/>
      <c r="Z86" s="67"/>
    </row>
    <row r="87" spans="1:26" s="44" customFormat="1" ht="94.5" thickBot="1" x14ac:dyDescent="0.25">
      <c r="A87" s="129">
        <v>71</v>
      </c>
      <c r="B87" s="139" t="s">
        <v>33</v>
      </c>
      <c r="C87" s="127" t="s">
        <v>17</v>
      </c>
      <c r="D87" s="127" t="s">
        <v>107</v>
      </c>
      <c r="E87" s="130" t="s">
        <v>108</v>
      </c>
      <c r="F87" s="115">
        <v>400</v>
      </c>
      <c r="G87" s="82">
        <v>100</v>
      </c>
      <c r="H87" s="82">
        <v>100</v>
      </c>
      <c r="I87" s="82">
        <v>100</v>
      </c>
      <c r="J87" s="82">
        <v>100</v>
      </c>
      <c r="K87" s="82"/>
      <c r="L87" s="75" t="s">
        <v>203</v>
      </c>
      <c r="M87" s="80" t="s">
        <v>253</v>
      </c>
      <c r="N87" s="80" t="s">
        <v>205</v>
      </c>
      <c r="O87" s="80" t="s">
        <v>206</v>
      </c>
      <c r="P87" s="82"/>
      <c r="Q87" s="131" t="s">
        <v>299</v>
      </c>
      <c r="R87" s="146">
        <v>1</v>
      </c>
      <c r="S87" s="82"/>
      <c r="T87" s="98"/>
      <c r="U87" s="82"/>
      <c r="V87" s="120"/>
      <c r="W87" s="121"/>
      <c r="X87" s="116"/>
      <c r="Y87" s="119"/>
      <c r="Z87" s="67"/>
    </row>
    <row r="88" spans="1:26" s="29" customFormat="1" ht="19.5" thickBot="1" x14ac:dyDescent="0.25">
      <c r="A88" s="140"/>
      <c r="B88" s="141"/>
      <c r="C88" s="142"/>
      <c r="D88" s="143"/>
      <c r="E88" s="144"/>
      <c r="F88" s="158">
        <v>4253</v>
      </c>
      <c r="G88" s="159">
        <f>G87+G86+G85+G84+G83+G82+G81+G80</f>
        <v>1486</v>
      </c>
      <c r="H88" s="159">
        <f t="shared" ref="H88:K88" si="14">H87+H86+H85+H84+H83+H82+H81+H80</f>
        <v>1411</v>
      </c>
      <c r="I88" s="159">
        <f t="shared" si="14"/>
        <v>1211</v>
      </c>
      <c r="J88" s="159">
        <f t="shared" si="14"/>
        <v>100</v>
      </c>
      <c r="K88" s="159">
        <f t="shared" si="14"/>
        <v>0</v>
      </c>
      <c r="L88" s="171"/>
      <c r="M88" s="160"/>
      <c r="N88" s="161"/>
      <c r="O88" s="162"/>
      <c r="P88" s="162"/>
      <c r="Q88" s="162"/>
      <c r="R88" s="159">
        <v>5</v>
      </c>
      <c r="S88" s="163"/>
      <c r="T88" s="163"/>
      <c r="U88" s="163"/>
      <c r="X88" s="45"/>
    </row>
    <row r="89" spans="1:26" s="29" customFormat="1" ht="21" thickBot="1" x14ac:dyDescent="0.25">
      <c r="A89" s="35"/>
      <c r="B89" s="31"/>
      <c r="C89" s="32"/>
      <c r="D89" s="24"/>
      <c r="E89" s="57"/>
      <c r="F89" s="167">
        <f t="shared" ref="F89:K89" si="15">F88+F79+F72+F64+F59+F52+F43+F39+F34+F30+F24+F16+F14+F9</f>
        <v>45261</v>
      </c>
      <c r="G89" s="168">
        <f t="shared" si="15"/>
        <v>14502</v>
      </c>
      <c r="H89" s="169">
        <f t="shared" si="15"/>
        <v>14166</v>
      </c>
      <c r="I89" s="169">
        <f t="shared" si="15"/>
        <v>12066</v>
      </c>
      <c r="J89" s="169">
        <f t="shared" si="15"/>
        <v>4873</v>
      </c>
      <c r="K89" s="169">
        <f t="shared" si="15"/>
        <v>165</v>
      </c>
      <c r="L89" s="36"/>
      <c r="M89" s="36"/>
      <c r="N89" s="36"/>
      <c r="O89" s="36"/>
      <c r="P89" s="37"/>
      <c r="Q89" s="37"/>
      <c r="R89" s="108">
        <f>R88+R79+R72+R64+R59+R52+R43+R39+R34+R30+R24+R16+R14+R9</f>
        <v>53</v>
      </c>
      <c r="S89" s="37"/>
      <c r="T89" s="173">
        <f>SUM(T4:T88)</f>
        <v>27</v>
      </c>
      <c r="U89" s="37"/>
      <c r="X89" s="45"/>
      <c r="Z89" s="175"/>
    </row>
    <row r="90" spans="1:26" s="29" customFormat="1" ht="16.5" thickBot="1" x14ac:dyDescent="0.25">
      <c r="A90" s="35"/>
      <c r="B90" s="31"/>
      <c r="C90" s="32"/>
      <c r="D90" s="32"/>
      <c r="E90" s="58"/>
      <c r="F90" s="33" t="s">
        <v>115</v>
      </c>
      <c r="G90" s="35" t="s">
        <v>3</v>
      </c>
      <c r="H90" s="35" t="s">
        <v>4</v>
      </c>
      <c r="I90" s="35" t="s">
        <v>5</v>
      </c>
      <c r="J90" s="35" t="s">
        <v>6</v>
      </c>
      <c r="K90" s="35" t="s">
        <v>12</v>
      </c>
      <c r="L90" s="26"/>
      <c r="M90" s="27"/>
      <c r="N90" s="27"/>
      <c r="O90" s="38"/>
      <c r="P90" s="39"/>
      <c r="Q90" s="39"/>
      <c r="R90" s="39"/>
      <c r="S90" s="39"/>
      <c r="T90" s="39"/>
      <c r="U90" s="39"/>
      <c r="X90" s="45"/>
    </row>
    <row r="91" spans="1:26" s="29" customFormat="1" ht="30" customHeight="1" thickBot="1" x14ac:dyDescent="0.25">
      <c r="A91" s="52"/>
      <c r="B91" s="13"/>
      <c r="C91" s="61"/>
      <c r="D91" s="14"/>
      <c r="E91" s="71"/>
      <c r="F91" s="15"/>
      <c r="G91" s="15"/>
      <c r="H91" s="15"/>
      <c r="I91" s="15"/>
      <c r="J91" s="15"/>
      <c r="K91" s="15"/>
      <c r="L91" s="16"/>
      <c r="M91" s="16"/>
      <c r="N91" s="16"/>
      <c r="O91" s="17"/>
      <c r="P91" s="17"/>
      <c r="Q91" s="17"/>
      <c r="R91" s="17"/>
      <c r="S91" s="51"/>
      <c r="T91" s="51"/>
      <c r="U91" s="51"/>
      <c r="X91" s="45"/>
    </row>
    <row r="92" spans="1:26" s="29" customFormat="1" ht="30" customHeight="1" x14ac:dyDescent="0.2">
      <c r="A92" s="35"/>
      <c r="B92" s="23"/>
      <c r="C92" s="60"/>
      <c r="D92" s="24"/>
      <c r="E92" s="58"/>
      <c r="F92" s="25"/>
      <c r="G92" s="26"/>
      <c r="H92" s="26"/>
      <c r="I92" s="26"/>
      <c r="J92" s="26"/>
      <c r="K92" s="26"/>
      <c r="L92" s="17"/>
      <c r="M92" s="17"/>
      <c r="N92" s="27"/>
      <c r="O92" s="28"/>
      <c r="P92" s="28"/>
      <c r="Q92" s="28"/>
      <c r="R92" s="28"/>
      <c r="S92" s="39"/>
      <c r="T92" s="39"/>
      <c r="U92" s="39"/>
      <c r="X92" s="46"/>
    </row>
    <row r="93" spans="1:26" s="29" customFormat="1" ht="30" customHeight="1" x14ac:dyDescent="0.2">
      <c r="A93" s="35"/>
      <c r="B93" s="31"/>
      <c r="C93" s="32"/>
      <c r="D93" s="24"/>
      <c r="E93" s="57"/>
      <c r="F93" s="33"/>
      <c r="G93" s="34"/>
      <c r="H93" s="35"/>
      <c r="I93" s="35"/>
      <c r="J93" s="35"/>
      <c r="K93" s="35"/>
      <c r="L93" s="36"/>
      <c r="M93" s="36"/>
      <c r="N93" s="36"/>
      <c r="O93" s="36"/>
      <c r="P93" s="37"/>
      <c r="Q93" s="37"/>
      <c r="R93" s="37"/>
      <c r="S93" s="37"/>
      <c r="T93" s="37"/>
      <c r="U93" s="37"/>
      <c r="X93" s="46"/>
    </row>
    <row r="94" spans="1:26" s="40" customFormat="1" ht="30" customHeight="1" x14ac:dyDescent="0.2">
      <c r="A94" s="35"/>
      <c r="B94" s="31"/>
      <c r="C94" s="32"/>
      <c r="D94" s="32"/>
      <c r="E94" s="58"/>
      <c r="F94" s="33"/>
      <c r="G94" s="35"/>
      <c r="H94" s="35"/>
      <c r="I94" s="35"/>
      <c r="J94" s="35"/>
      <c r="K94" s="26"/>
      <c r="L94" s="27"/>
      <c r="M94" s="27"/>
      <c r="N94" s="27"/>
      <c r="O94" s="38"/>
      <c r="P94" s="39"/>
      <c r="Q94" s="39"/>
      <c r="R94" s="39"/>
      <c r="S94" s="39"/>
      <c r="T94" s="39"/>
      <c r="U94" s="39"/>
      <c r="V94" s="47"/>
      <c r="W94" s="41"/>
      <c r="X94" s="42"/>
    </row>
    <row r="95" spans="1:26" s="22" customFormat="1" ht="30" customHeight="1" x14ac:dyDescent="0.2">
      <c r="A95" s="52"/>
      <c r="B95" s="13"/>
      <c r="C95" s="61"/>
      <c r="D95" s="14"/>
      <c r="E95" s="71"/>
      <c r="F95" s="15"/>
      <c r="G95" s="15"/>
      <c r="H95" s="15"/>
      <c r="I95" s="15"/>
      <c r="J95" s="15"/>
      <c r="K95" s="15"/>
      <c r="L95" s="16"/>
      <c r="M95" s="16"/>
      <c r="N95" s="16"/>
      <c r="O95" s="17"/>
      <c r="P95" s="17"/>
      <c r="Q95" s="17"/>
      <c r="R95" s="17"/>
      <c r="S95" s="51"/>
      <c r="T95" s="51"/>
      <c r="U95" s="51"/>
      <c r="W95" s="43"/>
      <c r="X95" s="43"/>
      <c r="Y95" s="43"/>
    </row>
    <row r="96" spans="1:26" s="29" customFormat="1" ht="30" customHeight="1" x14ac:dyDescent="0.2">
      <c r="A96" s="35"/>
      <c r="B96" s="23"/>
      <c r="C96" s="60"/>
      <c r="D96" s="24"/>
      <c r="E96" s="58"/>
      <c r="F96" s="25"/>
      <c r="G96" s="26"/>
      <c r="H96" s="26"/>
      <c r="I96" s="26"/>
      <c r="J96" s="26"/>
      <c r="K96" s="26"/>
      <c r="L96" s="17"/>
      <c r="M96" s="17"/>
      <c r="N96" s="27"/>
      <c r="O96" s="28"/>
      <c r="P96" s="28"/>
      <c r="Q96" s="28"/>
      <c r="R96" s="28"/>
      <c r="S96" s="39"/>
      <c r="T96" s="39"/>
      <c r="U96" s="39"/>
      <c r="X96" s="30"/>
    </row>
    <row r="97" spans="1:25" s="29" customFormat="1" ht="30" customHeight="1" x14ac:dyDescent="0.2">
      <c r="A97" s="35"/>
      <c r="B97" s="31"/>
      <c r="C97" s="32"/>
      <c r="D97" s="24"/>
      <c r="E97" s="57"/>
      <c r="F97" s="33"/>
      <c r="G97" s="34"/>
      <c r="H97" s="35"/>
      <c r="I97" s="35"/>
      <c r="J97" s="35"/>
      <c r="K97" s="35"/>
      <c r="L97" s="36"/>
      <c r="M97" s="36"/>
      <c r="N97" s="36"/>
      <c r="O97" s="36"/>
      <c r="P97" s="37"/>
      <c r="Q97" s="37"/>
      <c r="R97" s="37"/>
      <c r="S97" s="37"/>
      <c r="T97" s="37"/>
      <c r="U97" s="37"/>
      <c r="X97" s="30"/>
    </row>
    <row r="98" spans="1:25" s="29" customFormat="1" ht="30" customHeight="1" x14ac:dyDescent="0.2">
      <c r="A98" s="35"/>
      <c r="B98" s="31"/>
      <c r="C98" s="32"/>
      <c r="D98" s="32"/>
      <c r="E98" s="58"/>
      <c r="F98" s="33"/>
      <c r="G98" s="35"/>
      <c r="H98" s="35"/>
      <c r="I98" s="35"/>
      <c r="J98" s="35"/>
      <c r="K98" s="26"/>
      <c r="L98" s="27"/>
      <c r="M98" s="27"/>
      <c r="N98" s="27"/>
      <c r="O98" s="38"/>
      <c r="P98" s="39"/>
      <c r="Q98" s="39"/>
      <c r="R98" s="39"/>
      <c r="S98" s="39"/>
      <c r="T98" s="39"/>
      <c r="U98" s="39"/>
      <c r="X98" s="30"/>
    </row>
    <row r="99" spans="1:25" s="29" customFormat="1" ht="30" customHeight="1" x14ac:dyDescent="0.2">
      <c r="A99" s="52"/>
      <c r="B99" s="13"/>
      <c r="C99" s="61"/>
      <c r="D99" s="14"/>
      <c r="E99" s="71"/>
      <c r="F99" s="15"/>
      <c r="G99" s="15"/>
      <c r="H99" s="15"/>
      <c r="I99" s="15"/>
      <c r="J99" s="15"/>
      <c r="K99" s="15"/>
      <c r="L99" s="16"/>
      <c r="M99" s="16"/>
      <c r="N99" s="16"/>
      <c r="O99" s="17"/>
      <c r="P99" s="17"/>
      <c r="Q99" s="17"/>
      <c r="R99" s="17"/>
      <c r="S99" s="51"/>
      <c r="T99" s="51"/>
      <c r="U99" s="51"/>
      <c r="X99" s="30"/>
    </row>
    <row r="100" spans="1:25" s="29" customFormat="1" ht="30" customHeight="1" x14ac:dyDescent="0.2">
      <c r="A100" s="35"/>
      <c r="B100" s="23"/>
      <c r="C100" s="60"/>
      <c r="D100" s="24"/>
      <c r="E100" s="58"/>
      <c r="F100" s="25"/>
      <c r="G100" s="26"/>
      <c r="H100" s="26"/>
      <c r="I100" s="26"/>
      <c r="J100" s="26"/>
      <c r="K100" s="26"/>
      <c r="L100" s="17"/>
      <c r="M100" s="17"/>
      <c r="N100" s="27"/>
      <c r="O100" s="28"/>
      <c r="P100" s="28"/>
      <c r="Q100" s="28"/>
      <c r="R100" s="28"/>
      <c r="S100" s="39"/>
      <c r="T100" s="39"/>
      <c r="U100" s="39"/>
      <c r="X100" s="30"/>
    </row>
    <row r="101" spans="1:25" s="29" customFormat="1" ht="30" customHeight="1" x14ac:dyDescent="0.2">
      <c r="A101" s="35"/>
      <c r="B101" s="31"/>
      <c r="C101" s="32"/>
      <c r="D101" s="24"/>
      <c r="E101" s="57"/>
      <c r="F101" s="33"/>
      <c r="G101" s="34"/>
      <c r="H101" s="35"/>
      <c r="I101" s="35"/>
      <c r="J101" s="35"/>
      <c r="K101" s="35"/>
      <c r="L101" s="36"/>
      <c r="M101" s="36"/>
      <c r="N101" s="36"/>
      <c r="O101" s="36"/>
      <c r="P101" s="37"/>
      <c r="Q101" s="37"/>
      <c r="R101" s="37"/>
      <c r="S101" s="37"/>
      <c r="T101" s="37"/>
      <c r="U101" s="37"/>
      <c r="V101" s="49"/>
      <c r="W101" s="49"/>
      <c r="X101" s="48"/>
      <c r="Y101" s="49"/>
    </row>
    <row r="102" spans="1:25" s="50" customFormat="1" ht="30" customHeight="1" x14ac:dyDescent="0.2">
      <c r="A102" s="35"/>
      <c r="B102" s="31"/>
      <c r="C102" s="32"/>
      <c r="D102" s="32"/>
      <c r="E102" s="58"/>
      <c r="F102" s="33"/>
      <c r="G102" s="35"/>
      <c r="H102" s="35"/>
      <c r="I102" s="35"/>
      <c r="J102" s="35"/>
      <c r="K102" s="26"/>
      <c r="L102" s="27"/>
      <c r="M102" s="27"/>
      <c r="N102" s="27"/>
      <c r="O102" s="38"/>
      <c r="P102" s="39"/>
      <c r="Q102" s="39"/>
      <c r="R102" s="39"/>
      <c r="S102" s="39"/>
      <c r="T102" s="39"/>
      <c r="U102" s="39"/>
      <c r="V102" s="47"/>
      <c r="W102" s="41"/>
      <c r="X102" s="42"/>
      <c r="Y102" s="40"/>
    </row>
    <row r="103" spans="1:25" s="22" customFormat="1" ht="30" customHeight="1" x14ac:dyDescent="0.2">
      <c r="A103" s="52"/>
      <c r="B103" s="13"/>
      <c r="C103" s="61"/>
      <c r="D103" s="14"/>
      <c r="E103" s="71"/>
      <c r="F103" s="15"/>
      <c r="G103" s="15"/>
      <c r="H103" s="15"/>
      <c r="I103" s="15"/>
      <c r="J103" s="15"/>
      <c r="K103" s="15"/>
      <c r="L103" s="16"/>
      <c r="M103" s="16"/>
      <c r="N103" s="16"/>
      <c r="O103" s="17"/>
      <c r="P103" s="17"/>
      <c r="Q103" s="17"/>
      <c r="R103" s="17"/>
      <c r="S103" s="51"/>
      <c r="T103" s="51"/>
      <c r="U103" s="51"/>
      <c r="W103" s="43"/>
      <c r="X103" s="43"/>
      <c r="Y103" s="43"/>
    </row>
    <row r="104" spans="1:25" s="29" customFormat="1" ht="30" customHeight="1" x14ac:dyDescent="0.2">
      <c r="A104" s="35"/>
      <c r="B104" s="23"/>
      <c r="C104" s="60"/>
      <c r="D104" s="24"/>
      <c r="E104" s="58"/>
      <c r="F104" s="25"/>
      <c r="G104" s="26"/>
      <c r="H104" s="26"/>
      <c r="I104" s="26"/>
      <c r="J104" s="26"/>
      <c r="K104" s="26"/>
      <c r="L104" s="17"/>
      <c r="M104" s="17"/>
      <c r="N104" s="27"/>
      <c r="O104" s="28"/>
      <c r="P104" s="28"/>
      <c r="Q104" s="28"/>
      <c r="R104" s="28"/>
      <c r="S104" s="39"/>
      <c r="T104" s="39"/>
      <c r="U104" s="39"/>
      <c r="X104" s="30"/>
    </row>
    <row r="105" spans="1:25" s="29" customFormat="1" ht="30" customHeight="1" x14ac:dyDescent="0.2">
      <c r="A105" s="35"/>
      <c r="B105" s="31"/>
      <c r="C105" s="32"/>
      <c r="D105" s="24"/>
      <c r="E105" s="57"/>
      <c r="F105" s="33"/>
      <c r="G105" s="34"/>
      <c r="H105" s="35"/>
      <c r="I105" s="35"/>
      <c r="J105" s="35"/>
      <c r="K105" s="35"/>
      <c r="L105" s="36"/>
      <c r="M105" s="36"/>
      <c r="N105" s="36"/>
      <c r="O105" s="36"/>
      <c r="P105" s="37"/>
      <c r="Q105" s="37"/>
      <c r="R105" s="37"/>
      <c r="S105" s="37"/>
      <c r="T105" s="37"/>
      <c r="U105" s="37"/>
      <c r="X105" s="30"/>
    </row>
    <row r="106" spans="1:25" s="29" customFormat="1" ht="30" customHeight="1" x14ac:dyDescent="0.2">
      <c r="A106" s="35"/>
      <c r="B106" s="31"/>
      <c r="C106" s="32"/>
      <c r="D106" s="32"/>
      <c r="E106" s="58"/>
      <c r="F106" s="33"/>
      <c r="G106" s="35"/>
      <c r="H106" s="35"/>
      <c r="I106" s="35"/>
      <c r="J106" s="35"/>
      <c r="K106" s="26"/>
      <c r="L106" s="27"/>
      <c r="M106" s="27"/>
      <c r="N106" s="27"/>
      <c r="O106" s="38"/>
      <c r="P106" s="39"/>
      <c r="Q106" s="39"/>
      <c r="R106" s="39"/>
      <c r="S106" s="39"/>
      <c r="T106" s="39"/>
      <c r="U106" s="39"/>
      <c r="X106" s="30"/>
    </row>
    <row r="107" spans="1:25" s="29" customFormat="1" ht="30" customHeight="1" x14ac:dyDescent="0.2">
      <c r="A107" s="52"/>
      <c r="B107" s="13"/>
      <c r="C107" s="61"/>
      <c r="D107" s="14"/>
      <c r="E107" s="71"/>
      <c r="F107" s="15"/>
      <c r="G107" s="15"/>
      <c r="H107" s="15"/>
      <c r="I107" s="15"/>
      <c r="J107" s="15"/>
      <c r="K107" s="15"/>
      <c r="L107" s="16"/>
      <c r="M107" s="16"/>
      <c r="N107" s="16"/>
      <c r="O107" s="17"/>
      <c r="P107" s="17"/>
      <c r="Q107" s="17"/>
      <c r="R107" s="17"/>
      <c r="S107" s="51"/>
      <c r="T107" s="51"/>
      <c r="U107" s="51"/>
      <c r="X107" s="30"/>
    </row>
    <row r="108" spans="1:25" s="29" customFormat="1" ht="30" customHeight="1" x14ac:dyDescent="0.2">
      <c r="A108" s="35"/>
      <c r="B108" s="23"/>
      <c r="C108" s="60"/>
      <c r="D108" s="24"/>
      <c r="E108" s="58"/>
      <c r="F108" s="25"/>
      <c r="G108" s="26"/>
      <c r="H108" s="26"/>
      <c r="I108" s="26"/>
      <c r="J108" s="26"/>
      <c r="K108" s="26"/>
      <c r="L108" s="17"/>
      <c r="M108" s="17"/>
      <c r="N108" s="27"/>
      <c r="O108" s="28"/>
      <c r="P108" s="28"/>
      <c r="Q108" s="28"/>
      <c r="R108" s="28"/>
      <c r="S108" s="39"/>
      <c r="T108" s="39"/>
      <c r="U108" s="39"/>
      <c r="X108" s="30"/>
    </row>
    <row r="109" spans="1:25" s="29" customFormat="1" ht="30" customHeight="1" x14ac:dyDescent="0.2">
      <c r="A109" s="35"/>
      <c r="B109" s="31"/>
      <c r="C109" s="32"/>
      <c r="D109" s="24"/>
      <c r="E109" s="57"/>
      <c r="F109" s="33"/>
      <c r="G109" s="34"/>
      <c r="H109" s="35"/>
      <c r="I109" s="35"/>
      <c r="J109" s="35"/>
      <c r="K109" s="35"/>
      <c r="L109" s="36"/>
      <c r="M109" s="36"/>
      <c r="N109" s="36"/>
      <c r="O109" s="36"/>
      <c r="P109" s="37"/>
      <c r="Q109" s="37"/>
      <c r="R109" s="37"/>
      <c r="S109" s="37"/>
      <c r="T109" s="37"/>
      <c r="U109" s="37"/>
      <c r="X109" s="30"/>
    </row>
    <row r="110" spans="1:25" s="29" customFormat="1" ht="30" customHeight="1" x14ac:dyDescent="0.2">
      <c r="A110" s="35"/>
      <c r="B110" s="31"/>
      <c r="C110" s="32"/>
      <c r="D110" s="32"/>
      <c r="E110" s="58"/>
      <c r="F110" s="33"/>
      <c r="G110" s="35"/>
      <c r="H110" s="35"/>
      <c r="I110" s="35"/>
      <c r="J110" s="35"/>
      <c r="K110" s="26"/>
      <c r="L110" s="27"/>
      <c r="M110" s="27"/>
      <c r="N110" s="27"/>
      <c r="O110" s="38"/>
      <c r="P110" s="39"/>
      <c r="Q110" s="39"/>
      <c r="R110" s="39"/>
      <c r="S110" s="39"/>
      <c r="T110" s="39"/>
      <c r="U110" s="39"/>
      <c r="X110" s="30"/>
    </row>
    <row r="111" spans="1:25" s="29" customFormat="1" ht="30" customHeight="1" x14ac:dyDescent="0.2">
      <c r="A111" s="52"/>
      <c r="B111" s="13"/>
      <c r="C111" s="61"/>
      <c r="D111" s="14"/>
      <c r="E111" s="71"/>
      <c r="F111" s="15"/>
      <c r="G111" s="15"/>
      <c r="H111" s="15"/>
      <c r="I111" s="15"/>
      <c r="J111" s="15"/>
      <c r="K111" s="15"/>
      <c r="L111" s="16"/>
      <c r="M111" s="16"/>
      <c r="N111" s="16"/>
      <c r="O111" s="17"/>
      <c r="P111" s="17"/>
      <c r="Q111" s="17"/>
      <c r="R111" s="17"/>
      <c r="S111" s="51"/>
      <c r="T111" s="51"/>
      <c r="U111" s="51"/>
      <c r="X111" s="30"/>
    </row>
    <row r="112" spans="1:25" s="20" customFormat="1" ht="30" customHeight="1" x14ac:dyDescent="0.2">
      <c r="A112" s="35"/>
      <c r="B112" s="23"/>
      <c r="C112" s="60"/>
      <c r="D112" s="24"/>
      <c r="E112" s="58"/>
      <c r="F112" s="25"/>
      <c r="G112" s="26"/>
      <c r="H112" s="26"/>
      <c r="I112" s="26"/>
      <c r="J112" s="26"/>
      <c r="K112" s="26"/>
      <c r="L112" s="17"/>
      <c r="M112" s="17"/>
      <c r="N112" s="27"/>
      <c r="O112" s="28"/>
      <c r="P112" s="28"/>
      <c r="Q112" s="28"/>
      <c r="R112" s="28"/>
      <c r="S112" s="39"/>
      <c r="T112" s="39"/>
      <c r="U112" s="39"/>
      <c r="V112" s="19"/>
      <c r="X112" s="21"/>
    </row>
  </sheetData>
  <mergeCells count="3">
    <mergeCell ref="A1:U1"/>
    <mergeCell ref="G2:J2"/>
    <mergeCell ref="L2:O2"/>
  </mergeCells>
  <printOptions horizontalCentered="1"/>
  <pageMargins left="0" right="0" top="0" bottom="0" header="0" footer="0"/>
  <pageSetup paperSize="9" scale="33" fitToHeight="15" orientation="landscape" r:id="rId1"/>
  <headerFooter alignWithMargins="0"/>
  <rowBreaks count="1" manualBreakCount="1">
    <brk id="102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ЛОУ 2026   </vt:lpstr>
      <vt:lpstr>'реестр ЛОУ 2026 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Plaksin_SI</dc:creator>
  <cp:lastModifiedBy>пользователь</cp:lastModifiedBy>
  <cp:lastPrinted>2021-05-28T14:37:40Z</cp:lastPrinted>
  <dcterms:created xsi:type="dcterms:W3CDTF">2012-05-11T12:21:26Z</dcterms:created>
  <dcterms:modified xsi:type="dcterms:W3CDTF">2026-06-08T13:01:47Z</dcterms:modified>
</cp:coreProperties>
</file>